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40" tabRatio="792" activeTab="0"/>
  </bookViews>
  <sheets>
    <sheet name="サンプル" sheetId="1" r:id="rId1"/>
  </sheets>
  <definedNames>
    <definedName name="_xlnm.Print_Area" localSheetId="0">'サンプル'!$A$1:$R$263</definedName>
  </definedNames>
  <calcPr fullCalcOnLoad="1"/>
</workbook>
</file>

<file path=xl/sharedStrings.xml><?xml version="1.0" encoding="utf-8"?>
<sst xmlns="http://schemas.openxmlformats.org/spreadsheetml/2006/main" count="1658" uniqueCount="104">
  <si>
    <t>事業名</t>
  </si>
  <si>
    <t>財　　　源　　　内　　　容</t>
  </si>
  <si>
    <t>円</t>
  </si>
  <si>
    <t>枚</t>
  </si>
  <si>
    <t>回</t>
  </si>
  <si>
    <t>一般</t>
  </si>
  <si>
    <t>見　積　額</t>
  </si>
  <si>
    <t>小計</t>
  </si>
  <si>
    <t>民間等補助金</t>
  </si>
  <si>
    <t>入場料等収入</t>
  </si>
  <si>
    <t>＠</t>
  </si>
  <si>
    <t>＠</t>
  </si>
  <si>
    <t>見　　積　　額</t>
  </si>
  <si>
    <t>作成日</t>
  </si>
  <si>
    <t>作成担当</t>
  </si>
  <si>
    <t>件</t>
  </si>
  <si>
    <t>前　売</t>
  </si>
  <si>
    <t>当　日</t>
  </si>
  <si>
    <t>光 熱 水 費</t>
  </si>
  <si>
    <t>人</t>
  </si>
  <si>
    <t>＠</t>
  </si>
  <si>
    <t>合　　　　　計</t>
  </si>
  <si>
    <t>式</t>
  </si>
  <si>
    <t>通</t>
  </si>
  <si>
    <t>計</t>
  </si>
  <si>
    <t>付帯</t>
  </si>
  <si>
    <t>節　・　細節</t>
  </si>
  <si>
    <t>人　件　費　/3</t>
  </si>
  <si>
    <t>報 　　　酬　/3</t>
  </si>
  <si>
    <t>燃料費　/10</t>
  </si>
  <si>
    <t>修   繕   費　/10</t>
  </si>
  <si>
    <t>賄材料費　/10</t>
  </si>
  <si>
    <t>商品購入費　/10</t>
  </si>
  <si>
    <t>原材料費　/10</t>
  </si>
  <si>
    <t>公課費　/3</t>
  </si>
  <si>
    <t>備品購入費　/10</t>
  </si>
  <si>
    <t>減価償却費　/3</t>
  </si>
  <si>
    <t>事業区分</t>
  </si>
  <si>
    <t>×</t>
  </si>
  <si>
    <t>×</t>
  </si>
  <si>
    <t>＝</t>
  </si>
  <si>
    <t>×</t>
  </si>
  <si>
    <t>×</t>
  </si>
  <si>
    <t>×</t>
  </si>
  <si>
    <t>＝</t>
  </si>
  <si>
    <t>需　用　費　</t>
  </si>
  <si>
    <t>＠</t>
  </si>
  <si>
    <t>×</t>
  </si>
  <si>
    <t>＝</t>
  </si>
  <si>
    <t>＝</t>
  </si>
  <si>
    <t>役　務　費</t>
  </si>
  <si>
    <t>＠</t>
  </si>
  <si>
    <t>×</t>
  </si>
  <si>
    <t>＝</t>
  </si>
  <si>
    <t>＠</t>
  </si>
  <si>
    <r>
      <t>民間等補助金　/</t>
    </r>
    <r>
      <rPr>
        <sz val="12"/>
        <color indexed="10"/>
        <rFont val="ＭＳ Ｐゴシック"/>
        <family val="3"/>
      </rPr>
      <t>3</t>
    </r>
  </si>
  <si>
    <r>
      <t>参　　加　　料　/</t>
    </r>
    <r>
      <rPr>
        <sz val="12"/>
        <color indexed="10"/>
        <rFont val="ＭＳ Ｐゴシック"/>
        <family val="3"/>
      </rPr>
      <t>6</t>
    </r>
  </si>
  <si>
    <r>
      <t>広告料収入　/</t>
    </r>
    <r>
      <rPr>
        <sz val="12"/>
        <color indexed="10"/>
        <rFont val="ＭＳ Ｐゴシック"/>
        <family val="3"/>
      </rPr>
      <t>3</t>
    </r>
  </si>
  <si>
    <r>
      <t>付　帯　収　入　/</t>
    </r>
    <r>
      <rPr>
        <sz val="12"/>
        <color indexed="10"/>
        <rFont val="ＭＳ Ｐゴシック"/>
        <family val="3"/>
      </rPr>
      <t>3</t>
    </r>
  </si>
  <si>
    <r>
      <t>消費税納付額　/</t>
    </r>
    <r>
      <rPr>
        <sz val="12"/>
        <color indexed="10"/>
        <rFont val="ＭＳ Ｐゴシック"/>
        <family val="3"/>
      </rPr>
      <t>3</t>
    </r>
  </si>
  <si>
    <t>総事業費</t>
  </si>
  <si>
    <t>公演本数</t>
  </si>
  <si>
    <t>≒</t>
  </si>
  <si>
    <t>チラシ広告</t>
  </si>
  <si>
    <t>パンフレット広告</t>
  </si>
  <si>
    <t>食　糧　費　/10
対象外経費</t>
  </si>
  <si>
    <t>注意</t>
  </si>
  <si>
    <t>見　積　額　の　積　算　根　拠　（明細、単価＠、数量、消費税の有無を入力してください。）</t>
  </si>
  <si>
    <r>
      <t>共　済　費　/</t>
    </r>
    <r>
      <rPr>
        <sz val="12"/>
        <color indexed="10"/>
        <rFont val="ＭＳ Ｐゴシック"/>
        <family val="3"/>
      </rPr>
      <t>3</t>
    </r>
    <r>
      <rPr>
        <sz val="12"/>
        <rFont val="ＭＳ Ｐゴシック"/>
        <family val="3"/>
      </rPr>
      <t xml:space="preserve">
</t>
    </r>
    <r>
      <rPr>
        <sz val="12"/>
        <color indexed="16"/>
        <rFont val="ＭＳ Ｐゴシック"/>
        <family val="3"/>
      </rPr>
      <t>アルバイトの労働保険等</t>
    </r>
  </si>
  <si>
    <r>
      <t>賃 　　  金　/</t>
    </r>
    <r>
      <rPr>
        <sz val="12"/>
        <color indexed="10"/>
        <rFont val="ＭＳ Ｐゴシック"/>
        <family val="3"/>
      </rPr>
      <t>10</t>
    </r>
    <r>
      <rPr>
        <sz val="12"/>
        <rFont val="ＭＳ Ｐゴシック"/>
        <family val="3"/>
      </rPr>
      <t xml:space="preserve">
</t>
    </r>
    <r>
      <rPr>
        <sz val="12"/>
        <color indexed="16"/>
        <rFont val="ＭＳ Ｐゴシック"/>
        <family val="3"/>
      </rPr>
      <t>アルバイトの謝金等</t>
    </r>
  </si>
  <si>
    <r>
      <t>報　償　費　/</t>
    </r>
    <r>
      <rPr>
        <sz val="12"/>
        <color indexed="10"/>
        <rFont val="ＭＳ Ｐゴシック"/>
        <family val="3"/>
      </rPr>
      <t>10</t>
    </r>
    <r>
      <rPr>
        <sz val="12"/>
        <rFont val="ＭＳ Ｐゴシック"/>
        <family val="3"/>
      </rPr>
      <t xml:space="preserve">
</t>
    </r>
    <r>
      <rPr>
        <sz val="12"/>
        <color indexed="16"/>
        <rFont val="ＭＳ Ｐゴシック"/>
        <family val="3"/>
      </rPr>
      <t>公演料・謝礼等</t>
    </r>
  </si>
  <si>
    <r>
      <t>旅  　　 費　/</t>
    </r>
    <r>
      <rPr>
        <sz val="12"/>
        <color indexed="10"/>
        <rFont val="ＭＳ Ｐゴシック"/>
        <family val="3"/>
      </rPr>
      <t>10</t>
    </r>
    <r>
      <rPr>
        <sz val="12"/>
        <rFont val="ＭＳ Ｐゴシック"/>
        <family val="3"/>
      </rPr>
      <t xml:space="preserve">
</t>
    </r>
    <r>
      <rPr>
        <sz val="12"/>
        <color indexed="16"/>
        <rFont val="ＭＳ Ｐゴシック"/>
        <family val="3"/>
      </rPr>
      <t>広報宣伝・打合交通費等</t>
    </r>
  </si>
  <si>
    <r>
      <t>消耗品費　/</t>
    </r>
    <r>
      <rPr>
        <sz val="12"/>
        <color indexed="10"/>
        <rFont val="ＭＳ Ｐゴシック"/>
        <family val="3"/>
      </rPr>
      <t>10</t>
    </r>
    <r>
      <rPr>
        <sz val="12"/>
        <rFont val="ＭＳ Ｐゴシック"/>
        <family val="3"/>
      </rPr>
      <t xml:space="preserve">
</t>
    </r>
    <r>
      <rPr>
        <sz val="12"/>
        <color indexed="16"/>
        <rFont val="ＭＳ Ｐゴシック"/>
        <family val="3"/>
      </rPr>
      <t>印紙・紙・材料等</t>
    </r>
  </si>
  <si>
    <r>
      <t>通信運搬費　/</t>
    </r>
    <r>
      <rPr>
        <sz val="12"/>
        <color indexed="10"/>
        <rFont val="ＭＳ Ｐゴシック"/>
        <family val="3"/>
      </rPr>
      <t>10</t>
    </r>
    <r>
      <rPr>
        <sz val="12"/>
        <rFont val="ＭＳ Ｐゴシック"/>
        <family val="3"/>
      </rPr>
      <t xml:space="preserve">
</t>
    </r>
    <r>
      <rPr>
        <sz val="12"/>
        <color indexed="16"/>
        <rFont val="ＭＳ Ｐゴシック"/>
        <family val="3"/>
      </rPr>
      <t>切手・メール便等</t>
    </r>
  </si>
  <si>
    <r>
      <t>広　告　料　/</t>
    </r>
    <r>
      <rPr>
        <sz val="12"/>
        <color indexed="10"/>
        <rFont val="ＭＳ Ｐゴシック"/>
        <family val="3"/>
      </rPr>
      <t>10</t>
    </r>
    <r>
      <rPr>
        <sz val="12"/>
        <rFont val="ＭＳ Ｐゴシック"/>
        <family val="3"/>
      </rPr>
      <t xml:space="preserve">
</t>
    </r>
    <r>
      <rPr>
        <sz val="12"/>
        <color indexed="16"/>
        <rFont val="ＭＳ Ｐゴシック"/>
        <family val="3"/>
      </rPr>
      <t>新聞広告・TVラジオ広告等</t>
    </r>
  </si>
  <si>
    <r>
      <t>手　数　料　/</t>
    </r>
    <r>
      <rPr>
        <sz val="12"/>
        <color indexed="10"/>
        <rFont val="ＭＳ Ｐゴシック"/>
        <family val="3"/>
      </rPr>
      <t>10</t>
    </r>
    <r>
      <rPr>
        <sz val="12"/>
        <rFont val="ＭＳ Ｐゴシック"/>
        <family val="3"/>
      </rPr>
      <t xml:space="preserve">
</t>
    </r>
    <r>
      <rPr>
        <sz val="12"/>
        <color indexed="16"/>
        <rFont val="ＭＳ Ｐゴシック"/>
        <family val="3"/>
      </rPr>
      <t>チケット販売手数料・ピアノ調律・新聞折込等</t>
    </r>
  </si>
  <si>
    <t>※事業団用の枠なので記入不要です。</t>
  </si>
  <si>
    <t>≒</t>
  </si>
  <si>
    <t>※事業広報・担当者打合せに係る旅費はそれぞれで負担します。</t>
  </si>
  <si>
    <t>≒</t>
  </si>
  <si>
    <t>※アルバイトを雇う場合に発生します。</t>
  </si>
  <si>
    <t>参加料</t>
  </si>
  <si>
    <t>広告料</t>
  </si>
  <si>
    <r>
      <t>区　分　/</t>
    </r>
    <r>
      <rPr>
        <sz val="12"/>
        <color indexed="10"/>
        <rFont val="ＭＳ Ｐゴシック"/>
        <family val="3"/>
      </rPr>
      <t>入力セル行数</t>
    </r>
  </si>
  <si>
    <r>
      <t>保　険　料　/</t>
    </r>
    <r>
      <rPr>
        <sz val="12"/>
        <color indexed="10"/>
        <rFont val="ＭＳ Ｐゴシック"/>
        <family val="3"/>
      </rPr>
      <t xml:space="preserve">3
</t>
    </r>
    <r>
      <rPr>
        <sz val="12"/>
        <color indexed="60"/>
        <rFont val="ＭＳ Ｐゴシック"/>
        <family val="3"/>
      </rPr>
      <t>傷害・損害保険</t>
    </r>
  </si>
  <si>
    <r>
      <t>委　託　料　/</t>
    </r>
    <r>
      <rPr>
        <sz val="12"/>
        <color indexed="10"/>
        <rFont val="ＭＳ Ｐゴシック"/>
        <family val="3"/>
      </rPr>
      <t>10</t>
    </r>
    <r>
      <rPr>
        <sz val="12"/>
        <rFont val="ＭＳ Ｐゴシック"/>
        <family val="3"/>
      </rPr>
      <t xml:space="preserve">
</t>
    </r>
    <r>
      <rPr>
        <sz val="12"/>
        <color indexed="16"/>
        <rFont val="ＭＳ Ｐゴシック"/>
        <family val="3"/>
      </rPr>
      <t>舞台・音響
照明の委託等</t>
    </r>
  </si>
  <si>
    <r>
      <t>使用料および賃借料　/</t>
    </r>
    <r>
      <rPr>
        <sz val="12"/>
        <color indexed="10"/>
        <rFont val="ＭＳ Ｐゴシック"/>
        <family val="3"/>
      </rPr>
      <t>10</t>
    </r>
    <r>
      <rPr>
        <sz val="12"/>
        <rFont val="ＭＳ Ｐゴシック"/>
        <family val="3"/>
      </rPr>
      <t xml:space="preserve">
</t>
    </r>
    <r>
      <rPr>
        <sz val="12"/>
        <color indexed="16"/>
        <rFont val="ＭＳ Ｐゴシック"/>
        <family val="3"/>
      </rPr>
      <t>レンタカー、練習会場
機器レンタル等</t>
    </r>
  </si>
  <si>
    <r>
      <t>印刷製本費　/</t>
    </r>
    <r>
      <rPr>
        <sz val="12"/>
        <color indexed="10"/>
        <rFont val="ＭＳ Ｐゴシック"/>
        <family val="3"/>
      </rPr>
      <t>10</t>
    </r>
    <r>
      <rPr>
        <sz val="12"/>
        <rFont val="ＭＳ Ｐゴシック"/>
        <family val="3"/>
      </rPr>
      <t xml:space="preserve">
</t>
    </r>
    <r>
      <rPr>
        <sz val="12"/>
        <color indexed="16"/>
        <rFont val="ＭＳ Ｐゴシック"/>
        <family val="3"/>
      </rPr>
      <t>ポスター・チラシ
パンフレット等</t>
    </r>
  </si>
  <si>
    <t>（様式 4-1）</t>
  </si>
  <si>
    <t>※色のついているセルは自動計算されますので入力しないでください。</t>
  </si>
  <si>
    <t>※小計の収入は百円単位切り捨て、支出は１円単位切り上げしています。</t>
  </si>
  <si>
    <t>※各科目の後はエクセルの行数を表しており、非表示設定になっています。 行数を増やすときは、左端の数字をマウスの左クリックで選択して再表示させます。</t>
  </si>
  <si>
    <t>※この科目は、出演者に対するものでも対象外です。</t>
  </si>
  <si>
    <t>※財団用欄で記入不要です。</t>
  </si>
  <si>
    <t>財団負担額</t>
  </si>
  <si>
    <t>※通常の事務用品は計上できません。</t>
  </si>
  <si>
    <t>※財団では、青少年＝25歳未満にしています。</t>
  </si>
  <si>
    <t>※滋賀県の最低賃金単価は\866／１時間です。</t>
  </si>
  <si>
    <t>令和3年度 滋賀県アートコラボレーション事業　収支予算書　</t>
  </si>
  <si>
    <t>25才未満</t>
  </si>
  <si>
    <t>25才未満</t>
  </si>
  <si>
    <r>
      <t>入　　場　　料　/</t>
    </r>
    <r>
      <rPr>
        <sz val="12"/>
        <color indexed="10"/>
        <rFont val="ＭＳ Ｐゴシック"/>
        <family val="3"/>
      </rPr>
      <t>6
25才未満の料金設定
必要です。</t>
    </r>
  </si>
  <si>
    <t>提案者自主財源</t>
  </si>
  <si>
    <t>自主企画</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</si>
</sst>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quot;△ &quot;#,##0"/>
    <numFmt numFmtId="180" formatCode="#,##0.0"/>
    <numFmt numFmtId="181" formatCode="#,##0;&quot;▲ &quot;#,##0"/>
    <numFmt numFmtId="182" formatCode="#,##0.00_ ;[Red]\-#,##0.00\ "/>
    <numFmt numFmtId="183" formatCode="#,##0_ "/>
    <numFmt numFmtId="184" formatCode="#,##0_ ;[Red]\-#,##0\ "/>
    <numFmt numFmtId="185" formatCode="#,##0_);\(#,##0\)"/>
    <numFmt numFmtId="186" formatCode="#,###&quot;セ&quot;&quot;ッ&quot;&quot;ト&quot;"/>
    <numFmt numFmtId="187" formatCode="0.00_ "/>
    <numFmt numFmtId="188" formatCode="#,##0.0_ ;[Red]\-#,##0.0\ "/>
    <numFmt numFmtId="189" formatCode="#,##0.00000_ ;[Red]\-#,##0.00000\ "/>
    <numFmt numFmtId="190" formatCode="[$-411]ge\.m\.d;@"/>
    <numFmt numFmtId="191" formatCode="[$-F800]dddd\,\ mmmm\ dd\,\ yyyy"/>
    <numFmt numFmtId="192" formatCode="0.0%"/>
  </numFmts>
  <fonts count="52">
    <font>
      <sz val="11"/>
      <name val="ＭＳ Ｐゴシック"/>
      <family val="3"/>
    </font>
    <font>
      <sz val="6"/>
      <name val="ＭＳ Ｐゴシック"/>
      <family val="3"/>
    </font>
    <font>
      <sz val="12"/>
      <name val="ＭＳ Ｐゴシック"/>
      <family val="3"/>
    </font>
    <font>
      <sz val="14"/>
      <name val="ＭＳ Ｐゴシック"/>
      <family val="3"/>
    </font>
    <font>
      <u val="single"/>
      <sz val="10.45"/>
      <color indexed="12"/>
      <name val="Arial"/>
      <family val="2"/>
    </font>
    <font>
      <u val="single"/>
      <sz val="10.45"/>
      <color indexed="36"/>
      <name val="Arial"/>
      <family val="2"/>
    </font>
    <font>
      <b/>
      <sz val="12"/>
      <name val="ＭＳ Ｐゴシック"/>
      <family val="3"/>
    </font>
    <font>
      <sz val="12"/>
      <color indexed="10"/>
      <name val="ＭＳ Ｐゴシック"/>
      <family val="3"/>
    </font>
    <font>
      <b/>
      <sz val="12"/>
      <color indexed="10"/>
      <name val="ＭＳ Ｐゴシック"/>
      <family val="3"/>
    </font>
    <font>
      <b/>
      <sz val="14"/>
      <name val="ＭＳ Ｐゴシック"/>
      <family val="3"/>
    </font>
    <font>
      <b/>
      <sz val="12"/>
      <color indexed="20"/>
      <name val="ＭＳ Ｐゴシック"/>
      <family val="3"/>
    </font>
    <font>
      <b/>
      <sz val="14"/>
      <color indexed="20"/>
      <name val="ＭＳ Ｐゴシック"/>
      <family val="3"/>
    </font>
    <font>
      <sz val="12"/>
      <color indexed="16"/>
      <name val="ＭＳ Ｐゴシック"/>
      <family val="3"/>
    </font>
    <font>
      <b/>
      <sz val="14"/>
      <color indexed="10"/>
      <name val="ＭＳ Ｐゴシック"/>
      <family val="3"/>
    </font>
    <font>
      <b/>
      <sz val="16"/>
      <name val="ＭＳ Ｐゴシック"/>
      <family val="3"/>
    </font>
    <font>
      <sz val="16"/>
      <name val="ＭＳ Ｐゴシック"/>
      <family val="3"/>
    </font>
    <font>
      <sz val="12"/>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5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medium"/>
      <top style="dashed"/>
      <bottom>
        <color indexed="63"/>
      </bottom>
    </border>
    <border>
      <left>
        <color indexed="63"/>
      </left>
      <right style="medium"/>
      <top>
        <color indexed="63"/>
      </top>
      <bottom>
        <color indexed="63"/>
      </bottom>
    </border>
    <border>
      <left>
        <color indexed="63"/>
      </left>
      <right style="medium"/>
      <top>
        <color indexed="63"/>
      </top>
      <bottom style="dashed"/>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dashed"/>
      <bottom style="hair"/>
    </border>
    <border>
      <left>
        <color indexed="63"/>
      </left>
      <right style="medium"/>
      <top style="dashed"/>
      <bottom style="hair"/>
    </border>
    <border>
      <left style="thin"/>
      <right>
        <color indexed="63"/>
      </right>
      <top style="hair"/>
      <bottom style="dashed"/>
    </border>
    <border>
      <left>
        <color indexed="63"/>
      </left>
      <right>
        <color indexed="63"/>
      </right>
      <top style="hair"/>
      <bottom style="dashed"/>
    </border>
    <border>
      <left>
        <color indexed="63"/>
      </left>
      <right style="medium"/>
      <top style="hair"/>
      <bottom style="dashed"/>
    </border>
    <border>
      <left style="thin"/>
      <right>
        <color indexed="63"/>
      </right>
      <top style="dashed"/>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ashed"/>
      <bottom>
        <color indexed="63"/>
      </bottom>
    </border>
    <border>
      <left>
        <color indexed="63"/>
      </left>
      <right style="thin"/>
      <top style="dashed"/>
      <bottom>
        <color indexed="63"/>
      </bottom>
    </border>
    <border>
      <left style="medium"/>
      <right>
        <color indexed="63"/>
      </right>
      <top>
        <color indexed="63"/>
      </top>
      <bottom style="dashed"/>
    </border>
    <border>
      <left>
        <color indexed="63"/>
      </left>
      <right style="thin"/>
      <top>
        <color indexed="63"/>
      </top>
      <bottom style="dashed"/>
    </border>
    <border>
      <left style="thin"/>
      <right style="medium"/>
      <top style="thin"/>
      <bottom style="thin"/>
    </border>
    <border>
      <left style="thin"/>
      <right>
        <color indexed="63"/>
      </right>
      <top>
        <color indexed="63"/>
      </top>
      <bottom style="dash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 fillId="0" borderId="0" applyNumberFormat="0" applyFill="0" applyBorder="0" applyAlignment="0" applyProtection="0"/>
    <xf numFmtId="0" fontId="50" fillId="31" borderId="0" applyNumberFormat="0" applyBorder="0" applyAlignment="0" applyProtection="0"/>
  </cellStyleXfs>
  <cellXfs count="211">
    <xf numFmtId="0" fontId="0" fillId="0" borderId="0" xfId="0" applyAlignment="1">
      <alignment/>
    </xf>
    <xf numFmtId="38" fontId="2" fillId="0" borderId="0" xfId="49" applyFont="1" applyFill="1" applyBorder="1" applyAlignment="1">
      <alignment vertical="center"/>
    </xf>
    <xf numFmtId="38" fontId="2" fillId="0" borderId="0" xfId="49" applyFont="1" applyFill="1" applyBorder="1" applyAlignment="1">
      <alignment horizontal="right" vertical="center"/>
    </xf>
    <xf numFmtId="38" fontId="2" fillId="0" borderId="0" xfId="49" applyFont="1" applyFill="1" applyBorder="1" applyAlignment="1">
      <alignment horizontal="center" vertical="center"/>
    </xf>
    <xf numFmtId="38" fontId="2" fillId="0" borderId="0" xfId="49" applyFont="1" applyFill="1"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0" xfId="49" applyFont="1" applyFill="1" applyAlignment="1">
      <alignment horizontal="left" vertical="center"/>
    </xf>
    <xf numFmtId="38" fontId="2" fillId="0" borderId="0" xfId="49" applyFont="1" applyFill="1" applyAlignment="1">
      <alignment horizontal="center" vertical="center"/>
    </xf>
    <xf numFmtId="38" fontId="2" fillId="0" borderId="12" xfId="49" applyFont="1" applyFill="1" applyBorder="1" applyAlignment="1">
      <alignment horizontal="right" vertical="center"/>
    </xf>
    <xf numFmtId="38" fontId="2" fillId="0" borderId="13" xfId="49" applyFont="1" applyFill="1" applyBorder="1" applyAlignment="1">
      <alignment horizontal="center" vertical="center"/>
    </xf>
    <xf numFmtId="38" fontId="2" fillId="0" borderId="13" xfId="49" applyFont="1" applyFill="1" applyBorder="1" applyAlignment="1">
      <alignment vertical="center"/>
    </xf>
    <xf numFmtId="38" fontId="2" fillId="0" borderId="12" xfId="49" applyFont="1" applyFill="1" applyBorder="1" applyAlignment="1">
      <alignment vertical="center"/>
    </xf>
    <xf numFmtId="38" fontId="2" fillId="0" borderId="12" xfId="49" applyFont="1" applyFill="1" applyBorder="1" applyAlignment="1">
      <alignment horizontal="center" vertical="center"/>
    </xf>
    <xf numFmtId="38" fontId="2" fillId="0" borderId="14" xfId="49" applyFont="1" applyFill="1" applyBorder="1" applyAlignment="1">
      <alignment vertical="center"/>
    </xf>
    <xf numFmtId="38" fontId="6" fillId="0" borderId="0" xfId="49" applyFont="1" applyFill="1" applyBorder="1" applyAlignment="1">
      <alignment horizontal="left" vertical="center" wrapText="1"/>
    </xf>
    <xf numFmtId="38" fontId="6" fillId="0" borderId="15" xfId="49" applyFont="1" applyFill="1" applyBorder="1" applyAlignment="1">
      <alignment vertical="center" wrapText="1"/>
    </xf>
    <xf numFmtId="38" fontId="6" fillId="0" borderId="0" xfId="49" applyFont="1" applyFill="1" applyAlignment="1">
      <alignment vertical="center" wrapText="1"/>
    </xf>
    <xf numFmtId="0" fontId="0" fillId="0" borderId="16" xfId="0" applyFont="1" applyBorder="1" applyAlignment="1">
      <alignment vertical="center"/>
    </xf>
    <xf numFmtId="38" fontId="6" fillId="0" borderId="0" xfId="49" applyFont="1" applyFill="1" applyBorder="1" applyAlignment="1">
      <alignment horizontal="center" vertical="center"/>
    </xf>
    <xf numFmtId="38" fontId="6" fillId="32" borderId="0" xfId="49" applyFont="1" applyFill="1" applyBorder="1" applyAlignment="1">
      <alignment vertical="center"/>
    </xf>
    <xf numFmtId="38" fontId="2" fillId="32" borderId="12" xfId="49" applyFont="1" applyFill="1" applyBorder="1" applyAlignment="1">
      <alignment horizontal="center" vertical="center"/>
    </xf>
    <xf numFmtId="38" fontId="6" fillId="32" borderId="12" xfId="49" applyFont="1" applyFill="1" applyBorder="1" applyAlignment="1">
      <alignment horizontal="center" vertical="center"/>
    </xf>
    <xf numFmtId="38" fontId="6" fillId="32" borderId="12" xfId="49" applyFont="1" applyFill="1" applyBorder="1" applyAlignment="1">
      <alignment vertical="center"/>
    </xf>
    <xf numFmtId="38" fontId="6" fillId="32" borderId="10" xfId="49" applyFont="1" applyFill="1" applyBorder="1" applyAlignment="1">
      <alignment vertical="center"/>
    </xf>
    <xf numFmtId="38" fontId="6" fillId="32" borderId="14" xfId="49" applyFont="1" applyFill="1" applyBorder="1" applyAlignment="1">
      <alignment vertical="center"/>
    </xf>
    <xf numFmtId="38" fontId="6" fillId="32" borderId="17" xfId="49" applyFont="1" applyFill="1" applyBorder="1" applyAlignment="1">
      <alignment horizontal="center" vertical="center"/>
    </xf>
    <xf numFmtId="38" fontId="6" fillId="32" borderId="18" xfId="49" applyFont="1" applyFill="1" applyBorder="1" applyAlignment="1">
      <alignment horizontal="center" vertical="center"/>
    </xf>
    <xf numFmtId="38" fontId="6" fillId="32" borderId="19" xfId="49" applyFont="1" applyFill="1" applyBorder="1" applyAlignment="1">
      <alignment horizontal="center" vertical="center"/>
    </xf>
    <xf numFmtId="38" fontId="6" fillId="32"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horizontal="center" vertical="center"/>
    </xf>
    <xf numFmtId="38" fontId="2" fillId="0" borderId="22" xfId="49" applyFont="1" applyFill="1" applyBorder="1" applyAlignment="1">
      <alignment vertical="center"/>
    </xf>
    <xf numFmtId="40" fontId="2" fillId="0" borderId="22" xfId="49" applyNumberFormat="1" applyFont="1" applyFill="1" applyBorder="1" applyAlignment="1">
      <alignment vertical="center"/>
    </xf>
    <xf numFmtId="38" fontId="6" fillId="32" borderId="22" xfId="49" applyFont="1" applyFill="1" applyBorder="1" applyAlignment="1">
      <alignment vertical="center"/>
    </xf>
    <xf numFmtId="38" fontId="6" fillId="32" borderId="23" xfId="49" applyFont="1" applyFill="1" applyBorder="1" applyAlignment="1">
      <alignment horizontal="center" vertical="center"/>
    </xf>
    <xf numFmtId="38" fontId="2" fillId="0" borderId="24" xfId="49" applyFont="1" applyFill="1" applyBorder="1" applyAlignment="1">
      <alignment vertical="center"/>
    </xf>
    <xf numFmtId="38" fontId="2" fillId="0" borderId="25" xfId="49" applyFont="1" applyFill="1" applyBorder="1" applyAlignment="1">
      <alignment horizontal="center" vertical="center"/>
    </xf>
    <xf numFmtId="38" fontId="2" fillId="0" borderId="25" xfId="49" applyFont="1" applyFill="1" applyBorder="1" applyAlignment="1">
      <alignment vertical="center"/>
    </xf>
    <xf numFmtId="40" fontId="2" fillId="0" borderId="25" xfId="49" applyNumberFormat="1" applyFont="1" applyFill="1" applyBorder="1" applyAlignment="1">
      <alignment vertical="center"/>
    </xf>
    <xf numFmtId="38" fontId="6" fillId="32" borderId="25" xfId="49" applyFont="1" applyFill="1" applyBorder="1" applyAlignment="1">
      <alignment vertical="center"/>
    </xf>
    <xf numFmtId="38" fontId="6" fillId="32" borderId="26" xfId="49" applyFont="1" applyFill="1" applyBorder="1" applyAlignment="1">
      <alignment horizontal="center" vertical="center"/>
    </xf>
    <xf numFmtId="38" fontId="6" fillId="32" borderId="27" xfId="49" applyFont="1" applyFill="1" applyBorder="1" applyAlignment="1">
      <alignment vertical="center"/>
    </xf>
    <xf numFmtId="38" fontId="6" fillId="32" borderId="28" xfId="49" applyFont="1" applyFill="1" applyBorder="1" applyAlignment="1">
      <alignment vertical="center"/>
    </xf>
    <xf numFmtId="38" fontId="6" fillId="32" borderId="28" xfId="49" applyFont="1" applyFill="1" applyBorder="1" applyAlignment="1">
      <alignment horizontal="center" vertical="center"/>
    </xf>
    <xf numFmtId="38" fontId="6" fillId="32" borderId="29" xfId="49" applyFont="1" applyFill="1" applyBorder="1" applyAlignment="1">
      <alignment horizontal="center" vertical="center"/>
    </xf>
    <xf numFmtId="38" fontId="6" fillId="32" borderId="30" xfId="49" applyFont="1" applyFill="1" applyBorder="1" applyAlignment="1">
      <alignment vertical="center"/>
    </xf>
    <xf numFmtId="38" fontId="6" fillId="32" borderId="31" xfId="49" applyFont="1" applyFill="1" applyBorder="1" applyAlignment="1">
      <alignment vertical="center"/>
    </xf>
    <xf numFmtId="38" fontId="6" fillId="32" borderId="31" xfId="49" applyFont="1" applyFill="1" applyBorder="1" applyAlignment="1">
      <alignment horizontal="center" vertical="center"/>
    </xf>
    <xf numFmtId="38" fontId="6" fillId="32" borderId="32" xfId="49" applyFont="1" applyFill="1" applyBorder="1" applyAlignment="1">
      <alignment horizontal="center" vertical="center"/>
    </xf>
    <xf numFmtId="38" fontId="2" fillId="0" borderId="33" xfId="49" applyFont="1" applyFill="1" applyBorder="1" applyAlignment="1">
      <alignment horizontal="right" vertical="center"/>
    </xf>
    <xf numFmtId="38" fontId="2" fillId="0" borderId="33" xfId="49" applyFont="1" applyFill="1" applyBorder="1" applyAlignment="1">
      <alignment horizontal="center" vertical="center"/>
    </xf>
    <xf numFmtId="38" fontId="2" fillId="0" borderId="33" xfId="49" applyFont="1" applyFill="1" applyBorder="1" applyAlignment="1">
      <alignment vertical="center"/>
    </xf>
    <xf numFmtId="38" fontId="6" fillId="32" borderId="33" xfId="49" applyFont="1" applyFill="1" applyBorder="1" applyAlignment="1">
      <alignment vertical="center"/>
    </xf>
    <xf numFmtId="38" fontId="6" fillId="32" borderId="34" xfId="49" applyFont="1" applyFill="1" applyBorder="1" applyAlignment="1">
      <alignment horizontal="center" vertical="center"/>
    </xf>
    <xf numFmtId="38" fontId="2" fillId="0" borderId="25" xfId="49" applyFont="1" applyFill="1" applyBorder="1" applyAlignment="1">
      <alignment horizontal="right" vertical="center"/>
    </xf>
    <xf numFmtId="38" fontId="2" fillId="0" borderId="24" xfId="49" applyFont="1" applyFill="1" applyBorder="1" applyAlignment="1">
      <alignment horizontal="center" vertical="center"/>
    </xf>
    <xf numFmtId="38" fontId="6" fillId="32" borderId="35" xfId="49" applyFont="1" applyFill="1" applyBorder="1" applyAlignment="1">
      <alignment vertical="center"/>
    </xf>
    <xf numFmtId="38" fontId="6" fillId="32" borderId="36" xfId="49" applyFont="1" applyFill="1" applyBorder="1" applyAlignment="1">
      <alignment vertical="center"/>
    </xf>
    <xf numFmtId="38" fontId="6" fillId="32" borderId="36" xfId="49" applyFont="1" applyFill="1" applyBorder="1" applyAlignment="1">
      <alignment horizontal="right" vertical="center"/>
    </xf>
    <xf numFmtId="38" fontId="6" fillId="32" borderId="36" xfId="49" applyFont="1" applyFill="1" applyBorder="1" applyAlignment="1">
      <alignment horizontal="center" vertical="center"/>
    </xf>
    <xf numFmtId="38" fontId="6" fillId="32" borderId="37" xfId="49" applyFont="1" applyFill="1" applyBorder="1" applyAlignment="1">
      <alignment horizontal="center" vertical="center"/>
    </xf>
    <xf numFmtId="38" fontId="2" fillId="0" borderId="38" xfId="49" applyFont="1" applyFill="1" applyBorder="1" applyAlignment="1">
      <alignment horizontal="center" vertical="center"/>
    </xf>
    <xf numFmtId="38" fontId="6" fillId="32" borderId="39" xfId="49" applyFont="1" applyFill="1" applyBorder="1" applyAlignment="1">
      <alignment horizontal="center" vertical="center"/>
    </xf>
    <xf numFmtId="38" fontId="6" fillId="32" borderId="39" xfId="49" applyFont="1" applyFill="1" applyBorder="1" applyAlignment="1">
      <alignment vertical="center"/>
    </xf>
    <xf numFmtId="38" fontId="6" fillId="32" borderId="40" xfId="49" applyFont="1" applyFill="1" applyBorder="1" applyAlignment="1">
      <alignment horizontal="center" vertical="center"/>
    </xf>
    <xf numFmtId="0" fontId="2" fillId="0" borderId="38" xfId="0" applyFont="1" applyBorder="1" applyAlignment="1">
      <alignment horizontal="center" vertical="center"/>
    </xf>
    <xf numFmtId="38" fontId="2" fillId="0" borderId="41" xfId="49" applyFont="1" applyFill="1" applyBorder="1" applyAlignment="1">
      <alignment vertical="center"/>
    </xf>
    <xf numFmtId="38" fontId="6" fillId="0" borderId="0" xfId="49" applyFont="1" applyFill="1" applyBorder="1" applyAlignment="1">
      <alignment horizontal="left" vertical="center"/>
    </xf>
    <xf numFmtId="38" fontId="6" fillId="32" borderId="36" xfId="49" applyFont="1" applyFill="1" applyBorder="1" applyAlignment="1">
      <alignment horizontal="right" vertical="center"/>
    </xf>
    <xf numFmtId="38" fontId="2" fillId="0" borderId="42" xfId="49" applyFont="1" applyFill="1" applyBorder="1" applyAlignment="1">
      <alignment horizontal="center" vertical="center"/>
    </xf>
    <xf numFmtId="38" fontId="2" fillId="0" borderId="43" xfId="49" applyFont="1" applyFill="1" applyBorder="1" applyAlignment="1">
      <alignment horizontal="center" vertical="center"/>
    </xf>
    <xf numFmtId="38" fontId="2" fillId="0" borderId="44" xfId="49" applyFont="1" applyFill="1" applyBorder="1" applyAlignment="1">
      <alignment horizontal="center" vertical="center"/>
    </xf>
    <xf numFmtId="38" fontId="2" fillId="0" borderId="45" xfId="49" applyFont="1" applyFill="1" applyBorder="1" applyAlignment="1">
      <alignment horizontal="center" vertical="center"/>
    </xf>
    <xf numFmtId="38" fontId="9" fillId="32" borderId="46" xfId="49" applyFont="1" applyFill="1" applyBorder="1" applyAlignment="1">
      <alignment horizontal="right" vertical="center"/>
    </xf>
    <xf numFmtId="38" fontId="9" fillId="32" borderId="43" xfId="49" applyFont="1" applyFill="1" applyBorder="1" applyAlignment="1">
      <alignment horizontal="right" vertical="center"/>
    </xf>
    <xf numFmtId="38" fontId="9" fillId="32" borderId="47" xfId="49" applyFont="1" applyFill="1" applyBorder="1" applyAlignment="1">
      <alignment horizontal="right" vertical="center"/>
    </xf>
    <xf numFmtId="38" fontId="9" fillId="32" borderId="45" xfId="49" applyFont="1" applyFill="1" applyBorder="1" applyAlignment="1">
      <alignment horizontal="right" vertical="center"/>
    </xf>
    <xf numFmtId="38" fontId="6" fillId="0" borderId="48" xfId="49" applyFont="1" applyFill="1" applyBorder="1" applyAlignment="1">
      <alignment horizontal="center" vertical="center"/>
    </xf>
    <xf numFmtId="38" fontId="6" fillId="0" borderId="49" xfId="49" applyFont="1" applyFill="1" applyBorder="1" applyAlignment="1">
      <alignment horizontal="center" vertical="center"/>
    </xf>
    <xf numFmtId="38" fontId="6" fillId="0" borderId="50" xfId="49" applyFont="1" applyFill="1" applyBorder="1" applyAlignment="1">
      <alignment horizontal="center" vertical="center"/>
    </xf>
    <xf numFmtId="38" fontId="6" fillId="0" borderId="51" xfId="49" applyFont="1" applyFill="1" applyBorder="1" applyAlignment="1">
      <alignment horizontal="center" vertical="center"/>
    </xf>
    <xf numFmtId="38" fontId="6" fillId="0" borderId="52" xfId="49" applyFont="1" applyFill="1" applyBorder="1" applyAlignment="1">
      <alignment horizontal="center" vertical="center"/>
    </xf>
    <xf numFmtId="38" fontId="6" fillId="0" borderId="53" xfId="49" applyFont="1" applyFill="1" applyBorder="1" applyAlignment="1">
      <alignment horizontal="center" vertical="center"/>
    </xf>
    <xf numFmtId="38" fontId="9" fillId="32" borderId="54" xfId="49" applyFont="1" applyFill="1" applyBorder="1" applyAlignment="1">
      <alignment horizontal="right" vertical="center"/>
    </xf>
    <xf numFmtId="38" fontId="9" fillId="32" borderId="16" xfId="49" applyFont="1" applyFill="1" applyBorder="1" applyAlignment="1">
      <alignment horizontal="right" vertical="center"/>
    </xf>
    <xf numFmtId="38" fontId="9" fillId="32" borderId="55" xfId="49" applyFont="1" applyFill="1" applyBorder="1" applyAlignment="1">
      <alignment horizontal="right" vertical="center"/>
    </xf>
    <xf numFmtId="38" fontId="9" fillId="32" borderId="56" xfId="49" applyFont="1" applyFill="1" applyBorder="1" applyAlignment="1">
      <alignment horizontal="right" vertical="center"/>
    </xf>
    <xf numFmtId="38" fontId="9" fillId="32" borderId="57" xfId="49" applyFont="1" applyFill="1" applyBorder="1" applyAlignment="1">
      <alignment horizontal="right" vertical="center"/>
    </xf>
    <xf numFmtId="38" fontId="9" fillId="32" borderId="58" xfId="49" applyFont="1" applyFill="1" applyBorder="1" applyAlignment="1">
      <alignment horizontal="right" vertical="center"/>
    </xf>
    <xf numFmtId="38" fontId="2" fillId="0" borderId="25" xfId="49" applyFont="1" applyFill="1" applyBorder="1" applyAlignment="1">
      <alignment horizontal="center" vertical="center" shrinkToFit="1"/>
    </xf>
    <xf numFmtId="38" fontId="2" fillId="0" borderId="12" xfId="49" applyFont="1" applyFill="1" applyBorder="1" applyAlignment="1">
      <alignment horizontal="center" vertical="center"/>
    </xf>
    <xf numFmtId="38" fontId="2" fillId="0" borderId="59" xfId="49" applyFont="1" applyFill="1" applyBorder="1" applyAlignment="1">
      <alignment horizontal="center" vertical="center"/>
    </xf>
    <xf numFmtId="38" fontId="2" fillId="0" borderId="60" xfId="49" applyFont="1" applyFill="1" applyBorder="1" applyAlignment="1">
      <alignment horizontal="center" vertical="center"/>
    </xf>
    <xf numFmtId="38" fontId="2" fillId="0" borderId="61" xfId="49" applyFont="1" applyFill="1" applyBorder="1" applyAlignment="1">
      <alignment horizontal="center" vertical="center"/>
    </xf>
    <xf numFmtId="38" fontId="2" fillId="0" borderId="62" xfId="49" applyFont="1" applyFill="1" applyBorder="1" applyAlignment="1">
      <alignment horizontal="center" vertical="center"/>
    </xf>
    <xf numFmtId="38" fontId="15" fillId="0" borderId="60" xfId="49" applyFont="1" applyFill="1" applyBorder="1" applyAlignment="1">
      <alignment horizontal="center" vertical="center"/>
    </xf>
    <xf numFmtId="38" fontId="15" fillId="0" borderId="62" xfId="49" applyFont="1" applyFill="1" applyBorder="1" applyAlignment="1">
      <alignment horizontal="center" vertical="center"/>
    </xf>
    <xf numFmtId="191" fontId="2" fillId="0" borderId="60" xfId="49" applyNumberFormat="1" applyFont="1" applyFill="1" applyBorder="1" applyAlignment="1">
      <alignment horizontal="center" vertical="center"/>
    </xf>
    <xf numFmtId="191" fontId="2" fillId="0" borderId="63" xfId="49" applyNumberFormat="1" applyFont="1" applyFill="1" applyBorder="1" applyAlignment="1">
      <alignment horizontal="center" vertical="center"/>
    </xf>
    <xf numFmtId="191" fontId="2" fillId="0" borderId="62" xfId="49" applyNumberFormat="1" applyFont="1" applyFill="1" applyBorder="1" applyAlignment="1">
      <alignment horizontal="center" vertical="center"/>
    </xf>
    <xf numFmtId="191" fontId="2" fillId="0" borderId="64" xfId="49" applyNumberFormat="1" applyFont="1" applyFill="1" applyBorder="1" applyAlignment="1">
      <alignment horizontal="center" vertical="center"/>
    </xf>
    <xf numFmtId="38" fontId="2" fillId="0" borderId="0" xfId="49" applyFont="1" applyFill="1" applyBorder="1" applyAlignment="1">
      <alignment horizontal="center" vertical="center"/>
    </xf>
    <xf numFmtId="38" fontId="8" fillId="0" borderId="65" xfId="49" applyFont="1" applyFill="1" applyBorder="1" applyAlignment="1">
      <alignment horizontal="center" vertical="center"/>
    </xf>
    <xf numFmtId="38" fontId="8" fillId="0" borderId="66" xfId="49" applyFont="1" applyFill="1" applyBorder="1" applyAlignment="1">
      <alignment horizontal="center" vertical="center"/>
    </xf>
    <xf numFmtId="38" fontId="8" fillId="0" borderId="67" xfId="49" applyFont="1" applyFill="1" applyBorder="1" applyAlignment="1">
      <alignment horizontal="center" vertical="center"/>
    </xf>
    <xf numFmtId="38" fontId="2" fillId="0" borderId="65" xfId="49" applyFont="1" applyFill="1" applyBorder="1" applyAlignment="1">
      <alignment horizontal="center" vertical="center"/>
    </xf>
    <xf numFmtId="38" fontId="2" fillId="0" borderId="66" xfId="49" applyFont="1" applyFill="1" applyBorder="1" applyAlignment="1">
      <alignment horizontal="center" vertical="center"/>
    </xf>
    <xf numFmtId="38" fontId="2" fillId="0" borderId="68" xfId="49" applyFont="1" applyFill="1" applyBorder="1" applyAlignment="1">
      <alignment horizontal="center" vertical="center"/>
    </xf>
    <xf numFmtId="38" fontId="6" fillId="0" borderId="15" xfId="49" applyFont="1" applyFill="1" applyBorder="1" applyAlignment="1">
      <alignment horizontal="left" vertical="center" wrapText="1"/>
    </xf>
    <xf numFmtId="38" fontId="6" fillId="0" borderId="0" xfId="49" applyFont="1" applyFill="1" applyBorder="1" applyAlignment="1">
      <alignment horizontal="left" vertical="center" wrapText="1"/>
    </xf>
    <xf numFmtId="38" fontId="9" fillId="0" borderId="46" xfId="49" applyFont="1" applyFill="1" applyBorder="1" applyAlignment="1">
      <alignment horizontal="center" vertical="center"/>
    </xf>
    <xf numFmtId="38" fontId="9" fillId="0" borderId="43" xfId="49" applyFont="1" applyFill="1" applyBorder="1" applyAlignment="1">
      <alignment horizontal="center" vertical="center"/>
    </xf>
    <xf numFmtId="38" fontId="9" fillId="0" borderId="55" xfId="49" applyFont="1" applyFill="1" applyBorder="1" applyAlignment="1">
      <alignment horizontal="center" vertical="center"/>
    </xf>
    <xf numFmtId="38" fontId="9" fillId="0" borderId="56" xfId="49" applyFont="1" applyFill="1" applyBorder="1" applyAlignment="1">
      <alignment horizontal="center" vertical="center"/>
    </xf>
    <xf numFmtId="38" fontId="9" fillId="0" borderId="57" xfId="49" applyFont="1" applyFill="1" applyBorder="1" applyAlignment="1">
      <alignment horizontal="center" vertical="center"/>
    </xf>
    <xf numFmtId="38" fontId="9" fillId="0" borderId="58" xfId="49" applyFont="1" applyFill="1" applyBorder="1" applyAlignment="1">
      <alignment horizontal="center" vertical="center"/>
    </xf>
    <xf numFmtId="38" fontId="10" fillId="0" borderId="69" xfId="49" applyFont="1" applyFill="1" applyBorder="1" applyAlignment="1">
      <alignment horizontal="center" vertical="center"/>
    </xf>
    <xf numFmtId="38" fontId="2" fillId="0" borderId="25" xfId="49" applyFont="1" applyFill="1" applyBorder="1" applyAlignment="1">
      <alignment horizontal="right" vertical="center"/>
    </xf>
    <xf numFmtId="38" fontId="2" fillId="0" borderId="33" xfId="49" applyFont="1" applyFill="1" applyBorder="1" applyAlignment="1">
      <alignment horizontal="right" vertical="center"/>
    </xf>
    <xf numFmtId="38" fontId="11" fillId="32" borderId="69" xfId="49" applyFont="1" applyFill="1" applyBorder="1" applyAlignment="1">
      <alignment horizontal="right" vertical="center"/>
    </xf>
    <xf numFmtId="38" fontId="9" fillId="32" borderId="11" xfId="49" applyFont="1" applyFill="1" applyBorder="1" applyAlignment="1">
      <alignment horizontal="right" vertical="center"/>
    </xf>
    <xf numFmtId="38" fontId="9" fillId="32" borderId="70" xfId="49" applyFont="1" applyFill="1" applyBorder="1" applyAlignment="1">
      <alignment horizontal="right" vertical="center"/>
    </xf>
    <xf numFmtId="38" fontId="6" fillId="32" borderId="28" xfId="49" applyFont="1" applyFill="1" applyBorder="1" applyAlignment="1">
      <alignment horizontal="right" vertical="center"/>
    </xf>
    <xf numFmtId="38" fontId="6" fillId="32" borderId="31" xfId="49" applyFont="1" applyFill="1" applyBorder="1" applyAlignment="1">
      <alignment horizontal="right" vertical="center"/>
    </xf>
    <xf numFmtId="38" fontId="2" fillId="0" borderId="71" xfId="49" applyFont="1" applyFill="1" applyBorder="1" applyAlignment="1">
      <alignment horizontal="center" vertical="center" wrapText="1"/>
    </xf>
    <xf numFmtId="38" fontId="2" fillId="0" borderId="16"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56" xfId="49" applyFont="1" applyFill="1" applyBorder="1" applyAlignment="1">
      <alignment horizontal="center" vertical="center"/>
    </xf>
    <xf numFmtId="38" fontId="2" fillId="0" borderId="72" xfId="49" applyFont="1" applyFill="1" applyBorder="1" applyAlignment="1">
      <alignment horizontal="center" vertical="center"/>
    </xf>
    <xf numFmtId="38" fontId="2" fillId="0" borderId="58" xfId="49" applyFont="1" applyFill="1" applyBorder="1" applyAlignment="1">
      <alignment horizontal="center" vertical="center"/>
    </xf>
    <xf numFmtId="38" fontId="2" fillId="0" borderId="71" xfId="49" applyFont="1" applyFill="1" applyBorder="1" applyAlignment="1">
      <alignment horizontal="center" vertical="center" textRotation="255"/>
    </xf>
    <xf numFmtId="38" fontId="2" fillId="0" borderId="15" xfId="49" applyFont="1" applyFill="1" applyBorder="1" applyAlignment="1">
      <alignment horizontal="center" vertical="center" textRotation="255"/>
    </xf>
    <xf numFmtId="38" fontId="2" fillId="0" borderId="72" xfId="49" applyFont="1" applyFill="1" applyBorder="1" applyAlignment="1">
      <alignment horizontal="center" vertical="center" textRotation="255"/>
    </xf>
    <xf numFmtId="38" fontId="2" fillId="0" borderId="73" xfId="49" applyFont="1" applyFill="1" applyBorder="1" applyAlignment="1">
      <alignment horizontal="center" vertical="center" wrapText="1"/>
    </xf>
    <xf numFmtId="38" fontId="2" fillId="0" borderId="74" xfId="49" applyFont="1" applyFill="1" applyBorder="1" applyAlignment="1">
      <alignment horizontal="center" vertical="center"/>
    </xf>
    <xf numFmtId="38" fontId="2" fillId="0" borderId="75" xfId="49" applyFont="1" applyFill="1" applyBorder="1" applyAlignment="1">
      <alignment horizontal="center" vertical="center"/>
    </xf>
    <xf numFmtId="38" fontId="2" fillId="0" borderId="73" xfId="49" applyFont="1" applyFill="1" applyBorder="1" applyAlignment="1">
      <alignment horizontal="center" vertical="center"/>
    </xf>
    <xf numFmtId="38" fontId="2" fillId="0" borderId="16" xfId="49"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0" borderId="56" xfId="49" applyFont="1" applyFill="1" applyBorder="1" applyAlignment="1">
      <alignment horizontal="center" vertical="center" wrapText="1"/>
    </xf>
    <xf numFmtId="38" fontId="2" fillId="0" borderId="76" xfId="49" applyFont="1" applyFill="1" applyBorder="1" applyAlignment="1">
      <alignment horizontal="center" vertical="center" wrapText="1"/>
    </xf>
    <xf numFmtId="38" fontId="2" fillId="0" borderId="77" xfId="49" applyFont="1" applyFill="1" applyBorder="1" applyAlignment="1">
      <alignment horizontal="center" vertical="center" wrapText="1"/>
    </xf>
    <xf numFmtId="38" fontId="2" fillId="0" borderId="78" xfId="49" applyFont="1" applyFill="1" applyBorder="1" applyAlignment="1">
      <alignment horizontal="center" vertical="center" wrapText="1"/>
    </xf>
    <xf numFmtId="38" fontId="2" fillId="0" borderId="79" xfId="49" applyFont="1" applyFill="1" applyBorder="1" applyAlignment="1">
      <alignment horizontal="center" vertical="center" wrapText="1"/>
    </xf>
    <xf numFmtId="38" fontId="2" fillId="0" borderId="44" xfId="49" applyFont="1" applyFill="1" applyBorder="1" applyAlignment="1">
      <alignment horizontal="center" vertical="center" wrapText="1"/>
    </xf>
    <xf numFmtId="38" fontId="2" fillId="0" borderId="45" xfId="49" applyFont="1" applyFill="1" applyBorder="1" applyAlignment="1">
      <alignment horizontal="center" vertical="center" wrapText="1"/>
    </xf>
    <xf numFmtId="38" fontId="9" fillId="32" borderId="69" xfId="49" applyFont="1" applyFill="1" applyBorder="1" applyAlignment="1">
      <alignment horizontal="right" vertical="center"/>
    </xf>
    <xf numFmtId="38" fontId="9" fillId="32" borderId="80" xfId="49" applyFont="1" applyFill="1" applyBorder="1" applyAlignment="1">
      <alignment horizontal="right" vertical="center"/>
    </xf>
    <xf numFmtId="38" fontId="6" fillId="32" borderId="12" xfId="49" applyFont="1" applyFill="1" applyBorder="1" applyAlignment="1">
      <alignment horizontal="right" vertical="center"/>
    </xf>
    <xf numFmtId="38" fontId="2" fillId="0" borderId="22" xfId="49" applyFont="1" applyFill="1" applyBorder="1" applyAlignment="1">
      <alignment horizontal="center" vertical="center" shrinkToFit="1"/>
    </xf>
    <xf numFmtId="38" fontId="6" fillId="32" borderId="39" xfId="49" applyFont="1" applyFill="1" applyBorder="1" applyAlignment="1">
      <alignment horizontal="right" vertical="center"/>
    </xf>
    <xf numFmtId="38" fontId="51" fillId="32" borderId="30" xfId="49" applyFont="1" applyFill="1" applyBorder="1" applyAlignment="1">
      <alignment horizontal="left" vertical="center"/>
    </xf>
    <xf numFmtId="38" fontId="51" fillId="32" borderId="31" xfId="49" applyFont="1" applyFill="1" applyBorder="1" applyAlignment="1">
      <alignment horizontal="left" vertical="center"/>
    </xf>
    <xf numFmtId="38" fontId="2" fillId="0" borderId="25" xfId="49" applyFont="1" applyFill="1" applyBorder="1" applyAlignment="1">
      <alignment horizontal="left" vertical="center" shrinkToFit="1"/>
    </xf>
    <xf numFmtId="38" fontId="2" fillId="0" borderId="69" xfId="49" applyFont="1" applyFill="1" applyBorder="1" applyAlignment="1">
      <alignment horizontal="center" vertical="center"/>
    </xf>
    <xf numFmtId="38" fontId="2" fillId="0" borderId="80" xfId="49" applyFont="1" applyFill="1" applyBorder="1" applyAlignment="1">
      <alignment horizontal="center" vertical="center"/>
    </xf>
    <xf numFmtId="0" fontId="2" fillId="0" borderId="54" xfId="0" applyFont="1" applyBorder="1" applyAlignment="1">
      <alignment horizontal="left" vertical="center"/>
    </xf>
    <xf numFmtId="0" fontId="2" fillId="0" borderId="10" xfId="0" applyFont="1" applyBorder="1" applyAlignment="1">
      <alignment horizontal="left" vertical="center"/>
    </xf>
    <xf numFmtId="38" fontId="6" fillId="0" borderId="69" xfId="49" applyFont="1" applyFill="1" applyBorder="1" applyAlignment="1">
      <alignment horizontal="center" vertical="center"/>
    </xf>
    <xf numFmtId="38" fontId="2" fillId="0" borderId="81" xfId="49" applyFont="1" applyFill="1" applyBorder="1" applyAlignment="1">
      <alignment horizontal="center" vertical="center"/>
    </xf>
    <xf numFmtId="38" fontId="2" fillId="0" borderId="63" xfId="49" applyFont="1" applyFill="1" applyBorder="1" applyAlignment="1">
      <alignment horizontal="center" vertical="center"/>
    </xf>
    <xf numFmtId="38" fontId="2" fillId="0" borderId="64" xfId="49" applyFont="1" applyFill="1" applyBorder="1" applyAlignment="1">
      <alignment horizontal="center" vertical="center"/>
    </xf>
    <xf numFmtId="38" fontId="2" fillId="0" borderId="71" xfId="49" applyFont="1" applyFill="1" applyBorder="1" applyAlignment="1">
      <alignment horizontal="center" vertical="center"/>
    </xf>
    <xf numFmtId="38" fontId="2" fillId="0" borderId="55" xfId="49" applyFont="1" applyFill="1" applyBorder="1" applyAlignment="1">
      <alignment horizontal="center" vertical="center"/>
    </xf>
    <xf numFmtId="38" fontId="2" fillId="0" borderId="72" xfId="49" applyFont="1" applyFill="1" applyBorder="1" applyAlignment="1">
      <alignment horizontal="center" vertical="center" wrapText="1"/>
    </xf>
    <xf numFmtId="38" fontId="2" fillId="0" borderId="58" xfId="49" applyFont="1" applyFill="1" applyBorder="1" applyAlignment="1">
      <alignment horizontal="center" vertical="center" wrapText="1"/>
    </xf>
    <xf numFmtId="38" fontId="2" fillId="0" borderId="24" xfId="49" applyFont="1" applyFill="1" applyBorder="1" applyAlignment="1">
      <alignment horizontal="center" vertical="center"/>
    </xf>
    <xf numFmtId="38" fontId="2" fillId="0" borderId="25"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18" xfId="49" applyFont="1" applyFill="1" applyBorder="1" applyAlignment="1">
      <alignment horizontal="center" vertical="center"/>
    </xf>
    <xf numFmtId="38" fontId="9" fillId="0" borderId="82" xfId="49" applyFont="1" applyFill="1" applyBorder="1" applyAlignment="1">
      <alignment horizontal="center" vertical="center"/>
    </xf>
    <xf numFmtId="38" fontId="9" fillId="0" borderId="83" xfId="49" applyFont="1" applyFill="1" applyBorder="1" applyAlignment="1">
      <alignment horizontal="center" vertical="center"/>
    </xf>
    <xf numFmtId="38" fontId="8" fillId="0" borderId="73" xfId="49" applyFont="1" applyFill="1" applyBorder="1" applyAlignment="1">
      <alignment horizontal="center" vertical="center" wrapText="1"/>
    </xf>
    <xf numFmtId="38" fontId="8" fillId="0" borderId="74" xfId="49" applyFont="1" applyFill="1" applyBorder="1" applyAlignment="1">
      <alignment horizontal="center" vertical="center"/>
    </xf>
    <xf numFmtId="38" fontId="8" fillId="0" borderId="75" xfId="49" applyFont="1" applyFill="1" applyBorder="1" applyAlignment="1">
      <alignment horizontal="center" vertical="center"/>
    </xf>
    <xf numFmtId="38" fontId="13" fillId="32" borderId="54" xfId="49" applyFont="1" applyFill="1" applyBorder="1" applyAlignment="1">
      <alignment horizontal="right" vertical="center"/>
    </xf>
    <xf numFmtId="38" fontId="13" fillId="32" borderId="16" xfId="49" applyFont="1" applyFill="1" applyBorder="1" applyAlignment="1">
      <alignment horizontal="right" vertical="center"/>
    </xf>
    <xf numFmtId="38" fontId="13" fillId="32" borderId="55" xfId="49" applyFont="1" applyFill="1" applyBorder="1" applyAlignment="1">
      <alignment horizontal="right" vertical="center"/>
    </xf>
    <xf numFmtId="38" fontId="13" fillId="32" borderId="56" xfId="49" applyFont="1" applyFill="1" applyBorder="1" applyAlignment="1">
      <alignment horizontal="right" vertical="center"/>
    </xf>
    <xf numFmtId="38" fontId="13" fillId="32" borderId="57" xfId="49" applyFont="1" applyFill="1" applyBorder="1" applyAlignment="1">
      <alignment horizontal="right" vertical="center"/>
    </xf>
    <xf numFmtId="38" fontId="13" fillId="32" borderId="58" xfId="49" applyFont="1" applyFill="1" applyBorder="1" applyAlignment="1">
      <alignment horizontal="right" vertical="center"/>
    </xf>
    <xf numFmtId="0" fontId="14" fillId="33" borderId="46"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14" fillId="33" borderId="47" xfId="0" applyFont="1" applyFill="1" applyBorder="1" applyAlignment="1">
      <alignment horizontal="center" vertical="center" wrapText="1"/>
    </xf>
    <xf numFmtId="0" fontId="14" fillId="33" borderId="45" xfId="0" applyFont="1" applyFill="1" applyBorder="1" applyAlignment="1">
      <alignment horizontal="center" vertical="center" wrapText="1"/>
    </xf>
    <xf numFmtId="38" fontId="2" fillId="0" borderId="46" xfId="49" applyFont="1" applyFill="1" applyBorder="1" applyAlignment="1">
      <alignment horizontal="center" vertical="center"/>
    </xf>
    <xf numFmtId="38" fontId="2" fillId="0" borderId="84" xfId="49" applyFont="1" applyFill="1" applyBorder="1" applyAlignment="1">
      <alignment horizontal="center" vertical="center"/>
    </xf>
    <xf numFmtId="38" fontId="2" fillId="0" borderId="47" xfId="49" applyFont="1" applyFill="1" applyBorder="1" applyAlignment="1">
      <alignment horizontal="center" vertical="center"/>
    </xf>
    <xf numFmtId="38" fontId="2" fillId="0" borderId="85" xfId="49" applyFont="1" applyFill="1" applyBorder="1" applyAlignment="1">
      <alignment horizontal="center" vertical="center"/>
    </xf>
    <xf numFmtId="38" fontId="15" fillId="0" borderId="84" xfId="49" applyFont="1" applyFill="1" applyBorder="1" applyAlignment="1">
      <alignment horizontal="center" vertical="center"/>
    </xf>
    <xf numFmtId="38" fontId="15" fillId="0" borderId="43" xfId="49" applyFont="1" applyFill="1" applyBorder="1" applyAlignment="1">
      <alignment horizontal="center" vertical="center"/>
    </xf>
    <xf numFmtId="38" fontId="15" fillId="0" borderId="85" xfId="49" applyFont="1" applyFill="1" applyBorder="1" applyAlignment="1">
      <alignment horizontal="center" vertical="center"/>
    </xf>
    <xf numFmtId="38" fontId="15" fillId="0" borderId="45" xfId="49" applyFont="1" applyFill="1" applyBorder="1" applyAlignment="1">
      <alignment horizontal="center" vertical="center"/>
    </xf>
    <xf numFmtId="38" fontId="3" fillId="0" borderId="46" xfId="49" applyFont="1" applyFill="1" applyBorder="1" applyAlignment="1">
      <alignment horizontal="center" vertical="center"/>
    </xf>
    <xf numFmtId="38" fontId="3" fillId="0" borderId="43" xfId="49" applyFont="1" applyFill="1" applyBorder="1" applyAlignment="1">
      <alignment horizontal="center" vertical="center"/>
    </xf>
    <xf numFmtId="38" fontId="3" fillId="0" borderId="57" xfId="49" applyFont="1" applyFill="1" applyBorder="1" applyAlignment="1">
      <alignment horizontal="center" vertical="center"/>
    </xf>
    <xf numFmtId="38" fontId="3" fillId="0" borderId="58" xfId="49" applyFont="1" applyFill="1" applyBorder="1" applyAlignment="1">
      <alignment horizontal="center" vertical="center"/>
    </xf>
    <xf numFmtId="38" fontId="2" fillId="0" borderId="22" xfId="49" applyFont="1" applyFill="1" applyBorder="1" applyAlignment="1">
      <alignment horizontal="left" vertical="center" shrinkToFit="1"/>
    </xf>
    <xf numFmtId="0" fontId="6" fillId="32" borderId="35" xfId="0" applyFont="1" applyFill="1" applyBorder="1" applyAlignment="1">
      <alignment horizontal="left" vertical="center" shrinkToFit="1"/>
    </xf>
    <xf numFmtId="0" fontId="6" fillId="32" borderId="36" xfId="0" applyFont="1" applyFill="1" applyBorder="1" applyAlignment="1">
      <alignment horizontal="left" vertical="center" shrinkToFit="1"/>
    </xf>
    <xf numFmtId="38" fontId="6" fillId="32" borderId="27" xfId="49" applyFont="1" applyFill="1" applyBorder="1" applyAlignment="1">
      <alignment horizontal="left" vertical="center"/>
    </xf>
    <xf numFmtId="38" fontId="6" fillId="32" borderId="28" xfId="49" applyFont="1" applyFill="1" applyBorder="1" applyAlignment="1">
      <alignment horizontal="left" vertical="center"/>
    </xf>
    <xf numFmtId="38" fontId="6" fillId="32" borderId="30" xfId="49" applyFont="1" applyFill="1" applyBorder="1" applyAlignment="1">
      <alignment horizontal="left" vertical="center"/>
    </xf>
    <xf numFmtId="38" fontId="6" fillId="32" borderId="31" xfId="49" applyFont="1" applyFill="1" applyBorder="1" applyAlignment="1">
      <alignment horizontal="left" vertical="center"/>
    </xf>
    <xf numFmtId="0" fontId="2" fillId="0" borderId="38" xfId="0" applyFont="1" applyBorder="1" applyAlignment="1">
      <alignment horizontal="left" vertical="center"/>
    </xf>
    <xf numFmtId="0" fontId="2" fillId="0" borderId="33" xfId="0" applyFont="1" applyBorder="1" applyAlignment="1">
      <alignment horizontal="left" vertical="center"/>
    </xf>
    <xf numFmtId="38" fontId="2" fillId="0" borderId="24" xfId="49" applyFont="1" applyFill="1" applyBorder="1" applyAlignment="1">
      <alignment horizontal="left" vertical="center"/>
    </xf>
    <xf numFmtId="38" fontId="2" fillId="0" borderId="25" xfId="49" applyFont="1" applyFill="1" applyBorder="1" applyAlignment="1">
      <alignment horizontal="left"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U263"/>
  <sheetViews>
    <sheetView tabSelected="1" view="pageBreakPreview" zoomScale="75" zoomScaleNormal="75" zoomScaleSheetLayoutView="75" zoomScalePageLayoutView="0" workbookViewId="0" topLeftCell="A1">
      <selection activeCell="M5" sqref="M5:M6"/>
    </sheetView>
  </sheetViews>
  <sheetFormatPr defaultColWidth="12.375" defaultRowHeight="18" customHeight="1"/>
  <cols>
    <col min="1" max="1" width="6.50390625" style="8" customWidth="1"/>
    <col min="2" max="2" width="17.50390625" style="8" customWidth="1"/>
    <col min="3" max="4" width="11.25390625" style="4" customWidth="1"/>
    <col min="5" max="5" width="7.50390625" style="4" customWidth="1"/>
    <col min="6" max="6" width="10.00390625" style="7" customWidth="1"/>
    <col min="7" max="7" width="8.625" style="7" customWidth="1"/>
    <col min="8" max="8" width="7.50390625" style="8" customWidth="1"/>
    <col min="9" max="9" width="15.00390625" style="4" customWidth="1"/>
    <col min="10" max="10" width="5.00390625" style="8" customWidth="1"/>
    <col min="11" max="11" width="10.00390625" style="8" customWidth="1"/>
    <col min="12" max="12" width="10.00390625" style="4" customWidth="1"/>
    <col min="13" max="13" width="7.50390625" style="8" customWidth="1"/>
    <col min="14" max="14" width="10.00390625" style="8" customWidth="1"/>
    <col min="15" max="15" width="10.00390625" style="4" customWidth="1"/>
    <col min="16" max="16" width="7.50390625" style="8" customWidth="1"/>
    <col min="17" max="17" width="16.25390625" style="4" customWidth="1"/>
    <col min="18" max="18" width="5.00390625" style="8" customWidth="1"/>
    <col min="19" max="16384" width="12.375" style="4" customWidth="1"/>
  </cols>
  <sheetData>
    <row r="1" spans="1:18" ht="18" customHeight="1">
      <c r="A1" s="19" t="s">
        <v>66</v>
      </c>
      <c r="B1" s="68" t="s">
        <v>89</v>
      </c>
      <c r="C1" s="68"/>
      <c r="D1" s="68"/>
      <c r="E1" s="68"/>
      <c r="F1" s="68"/>
      <c r="G1" s="68"/>
      <c r="H1" s="68"/>
      <c r="I1" s="68" t="s">
        <v>90</v>
      </c>
      <c r="J1" s="68"/>
      <c r="K1" s="68"/>
      <c r="L1" s="68"/>
      <c r="M1" s="68"/>
      <c r="N1" s="68"/>
      <c r="O1" s="68"/>
      <c r="P1" s="68"/>
      <c r="Q1" s="68"/>
      <c r="R1" s="68"/>
    </row>
    <row r="2" spans="1:18" ht="18" customHeight="1" thickBot="1">
      <c r="A2" s="3"/>
      <c r="B2" s="68" t="s">
        <v>91</v>
      </c>
      <c r="C2" s="68"/>
      <c r="D2" s="68"/>
      <c r="E2" s="68"/>
      <c r="F2" s="68"/>
      <c r="G2" s="68"/>
      <c r="H2" s="68"/>
      <c r="I2" s="68"/>
      <c r="J2" s="68"/>
      <c r="K2" s="68"/>
      <c r="L2" s="68"/>
      <c r="M2" s="68"/>
      <c r="N2" s="68"/>
      <c r="O2" s="68"/>
      <c r="P2" s="68"/>
      <c r="Q2" s="68"/>
      <c r="R2" s="68"/>
    </row>
    <row r="3" spans="1:21" ht="13.5" customHeight="1">
      <c r="A3" s="92" t="s">
        <v>88</v>
      </c>
      <c r="B3" s="93"/>
      <c r="C3" s="96" t="s">
        <v>98</v>
      </c>
      <c r="D3" s="96"/>
      <c r="E3" s="96"/>
      <c r="F3" s="96"/>
      <c r="G3" s="96"/>
      <c r="H3" s="96"/>
      <c r="I3" s="96"/>
      <c r="J3" s="96"/>
      <c r="K3" s="96"/>
      <c r="L3" s="96"/>
      <c r="M3" s="96"/>
      <c r="N3" s="93" t="s">
        <v>13</v>
      </c>
      <c r="O3" s="93"/>
      <c r="P3" s="98"/>
      <c r="Q3" s="98"/>
      <c r="R3" s="99"/>
      <c r="S3" s="109"/>
      <c r="T3" s="110"/>
      <c r="U3" s="110"/>
    </row>
    <row r="4" spans="1:21" ht="13.5" customHeight="1" thickBot="1">
      <c r="A4" s="94"/>
      <c r="B4" s="95"/>
      <c r="C4" s="97"/>
      <c r="D4" s="97"/>
      <c r="E4" s="97"/>
      <c r="F4" s="97"/>
      <c r="G4" s="97"/>
      <c r="H4" s="97"/>
      <c r="I4" s="97"/>
      <c r="J4" s="97"/>
      <c r="K4" s="97"/>
      <c r="L4" s="97"/>
      <c r="M4" s="97"/>
      <c r="N4" s="95"/>
      <c r="O4" s="95"/>
      <c r="P4" s="100"/>
      <c r="Q4" s="100"/>
      <c r="R4" s="101"/>
      <c r="S4" s="16"/>
      <c r="T4" s="17"/>
      <c r="U4" s="17"/>
    </row>
    <row r="5" spans="1:21" ht="18" customHeight="1">
      <c r="A5" s="92" t="s">
        <v>37</v>
      </c>
      <c r="B5" s="93"/>
      <c r="C5" s="182" t="s">
        <v>103</v>
      </c>
      <c r="D5" s="183"/>
      <c r="E5" s="190" t="s">
        <v>0</v>
      </c>
      <c r="F5" s="191"/>
      <c r="G5" s="186"/>
      <c r="H5" s="187"/>
      <c r="I5" s="187"/>
      <c r="J5" s="187"/>
      <c r="K5" s="187"/>
      <c r="L5" s="93" t="s">
        <v>61</v>
      </c>
      <c r="M5" s="93">
        <v>1</v>
      </c>
      <c r="N5" s="93" t="s">
        <v>14</v>
      </c>
      <c r="O5" s="93"/>
      <c r="P5" s="93"/>
      <c r="Q5" s="93"/>
      <c r="R5" s="161"/>
      <c r="S5" s="16"/>
      <c r="T5" s="17"/>
      <c r="U5" s="17"/>
    </row>
    <row r="6" spans="1:21" ht="18" customHeight="1" thickBot="1">
      <c r="A6" s="94"/>
      <c r="B6" s="95"/>
      <c r="C6" s="184"/>
      <c r="D6" s="185"/>
      <c r="E6" s="192"/>
      <c r="F6" s="193"/>
      <c r="G6" s="188"/>
      <c r="H6" s="189"/>
      <c r="I6" s="189"/>
      <c r="J6" s="189"/>
      <c r="K6" s="189"/>
      <c r="L6" s="95"/>
      <c r="M6" s="95"/>
      <c r="N6" s="95"/>
      <c r="O6" s="95"/>
      <c r="P6" s="95"/>
      <c r="Q6" s="95"/>
      <c r="R6" s="162"/>
      <c r="S6" s="16"/>
      <c r="T6" s="17"/>
      <c r="U6" s="17"/>
    </row>
    <row r="7" spans="1:18" ht="18" customHeight="1">
      <c r="A7" s="70" t="s">
        <v>83</v>
      </c>
      <c r="B7" s="71"/>
      <c r="C7" s="111" t="s">
        <v>60</v>
      </c>
      <c r="D7" s="112"/>
      <c r="E7" s="103">
        <f>IF(E10/M5&gt;3000,"予算オーバーです。要計算！！","")</f>
      </c>
      <c r="F7" s="104"/>
      <c r="G7" s="104"/>
      <c r="H7" s="105"/>
      <c r="I7" s="106" t="s">
        <v>1</v>
      </c>
      <c r="J7" s="107"/>
      <c r="K7" s="107"/>
      <c r="L7" s="107"/>
      <c r="M7" s="107"/>
      <c r="N7" s="107"/>
      <c r="O7" s="107"/>
      <c r="P7" s="107"/>
      <c r="Q7" s="107"/>
      <c r="R7" s="108"/>
    </row>
    <row r="8" spans="1:18" ht="18" customHeight="1">
      <c r="A8" s="127"/>
      <c r="B8" s="128"/>
      <c r="C8" s="113"/>
      <c r="D8" s="114"/>
      <c r="E8" s="117" t="s">
        <v>94</v>
      </c>
      <c r="F8" s="117"/>
      <c r="G8" s="117" t="s">
        <v>102</v>
      </c>
      <c r="H8" s="117"/>
      <c r="I8" s="155" t="s">
        <v>8</v>
      </c>
      <c r="J8" s="155"/>
      <c r="K8" s="159" t="s">
        <v>9</v>
      </c>
      <c r="L8" s="159"/>
      <c r="M8" s="159" t="s">
        <v>81</v>
      </c>
      <c r="N8" s="159"/>
      <c r="O8" s="159" t="s">
        <v>82</v>
      </c>
      <c r="P8" s="159"/>
      <c r="Q8" s="155" t="s">
        <v>25</v>
      </c>
      <c r="R8" s="156"/>
    </row>
    <row r="9" spans="1:18" ht="18" customHeight="1">
      <c r="A9" s="129"/>
      <c r="B9" s="130"/>
      <c r="C9" s="115"/>
      <c r="D9" s="116"/>
      <c r="E9" s="117"/>
      <c r="F9" s="117"/>
      <c r="G9" s="117"/>
      <c r="H9" s="117"/>
      <c r="I9" s="155"/>
      <c r="J9" s="155"/>
      <c r="K9" s="159"/>
      <c r="L9" s="159"/>
      <c r="M9" s="159"/>
      <c r="N9" s="159"/>
      <c r="O9" s="159"/>
      <c r="P9" s="159"/>
      <c r="Q9" s="155"/>
      <c r="R9" s="156"/>
    </row>
    <row r="10" spans="1:18" ht="18" customHeight="1">
      <c r="A10" s="163" t="s">
        <v>12</v>
      </c>
      <c r="B10" s="126"/>
      <c r="C10" s="84">
        <f>C262</f>
        <v>0</v>
      </c>
      <c r="D10" s="85"/>
      <c r="E10" s="120">
        <f>(ROUNDUP(C10*0.65,0)-C107)</f>
        <v>0</v>
      </c>
      <c r="F10" s="120"/>
      <c r="G10" s="120">
        <f>C10-E10</f>
        <v>0</v>
      </c>
      <c r="H10" s="120"/>
      <c r="I10" s="147">
        <f>Q14/1000</f>
        <v>0</v>
      </c>
      <c r="J10" s="147"/>
      <c r="K10" s="147">
        <f>Q21/1000</f>
        <v>0</v>
      </c>
      <c r="L10" s="147"/>
      <c r="M10" s="147">
        <f>Q28/1000</f>
        <v>0</v>
      </c>
      <c r="N10" s="147"/>
      <c r="O10" s="147">
        <f>Q32/1000</f>
        <v>0</v>
      </c>
      <c r="P10" s="147"/>
      <c r="Q10" s="147">
        <f>Q36/1000</f>
        <v>0</v>
      </c>
      <c r="R10" s="148"/>
    </row>
    <row r="11" spans="1:18" ht="18" customHeight="1">
      <c r="A11" s="129"/>
      <c r="B11" s="130"/>
      <c r="C11" s="88"/>
      <c r="D11" s="89"/>
      <c r="E11" s="120"/>
      <c r="F11" s="120"/>
      <c r="G11" s="120"/>
      <c r="H11" s="120"/>
      <c r="I11" s="147"/>
      <c r="J11" s="147"/>
      <c r="K11" s="147"/>
      <c r="L11" s="147"/>
      <c r="M11" s="147"/>
      <c r="N11" s="147"/>
      <c r="O11" s="147"/>
      <c r="P11" s="147"/>
      <c r="Q11" s="147"/>
      <c r="R11" s="148"/>
    </row>
    <row r="12" spans="1:18" ht="18" customHeight="1" hidden="1">
      <c r="A12" s="141" t="s">
        <v>55</v>
      </c>
      <c r="B12" s="142"/>
      <c r="C12" s="157" t="s">
        <v>76</v>
      </c>
      <c r="D12" s="158"/>
      <c r="E12" s="158"/>
      <c r="F12" s="158"/>
      <c r="G12" s="158"/>
      <c r="H12" s="158"/>
      <c r="I12" s="158"/>
      <c r="J12" s="158"/>
      <c r="K12" s="158"/>
      <c r="L12" s="11"/>
      <c r="M12" s="10"/>
      <c r="N12" s="10"/>
      <c r="O12" s="11"/>
      <c r="P12" s="5"/>
      <c r="Q12" s="24">
        <v>0</v>
      </c>
      <c r="R12" s="26" t="s">
        <v>2</v>
      </c>
    </row>
    <row r="13" spans="1:18" ht="18" customHeight="1" hidden="1">
      <c r="A13" s="139"/>
      <c r="B13" s="140"/>
      <c r="C13" s="164"/>
      <c r="D13" s="102"/>
      <c r="E13" s="102"/>
      <c r="F13" s="102"/>
      <c r="G13" s="3"/>
      <c r="H13" s="3"/>
      <c r="I13" s="2"/>
      <c r="J13" s="3"/>
      <c r="K13" s="3"/>
      <c r="L13" s="1"/>
      <c r="M13" s="3"/>
      <c r="N13" s="3"/>
      <c r="O13" s="1"/>
      <c r="P13" s="1"/>
      <c r="Q13" s="20">
        <v>0</v>
      </c>
      <c r="R13" s="27" t="s">
        <v>2</v>
      </c>
    </row>
    <row r="14" spans="1:18" ht="18" customHeight="1" hidden="1">
      <c r="A14" s="143"/>
      <c r="B14" s="144"/>
      <c r="C14" s="160"/>
      <c r="D14" s="91"/>
      <c r="E14" s="91"/>
      <c r="F14" s="91"/>
      <c r="G14" s="13"/>
      <c r="H14" s="13"/>
      <c r="I14" s="9"/>
      <c r="J14" s="12"/>
      <c r="K14" s="12"/>
      <c r="L14" s="21" t="s">
        <v>24</v>
      </c>
      <c r="M14" s="149">
        <f>SUM(P12:Q13)</f>
        <v>0</v>
      </c>
      <c r="N14" s="149"/>
      <c r="O14" s="149"/>
      <c r="P14" s="22" t="s">
        <v>62</v>
      </c>
      <c r="Q14" s="23">
        <f>ROUNDDOWN(M14,-3)</f>
        <v>0</v>
      </c>
      <c r="R14" s="28" t="s">
        <v>2</v>
      </c>
    </row>
    <row r="15" spans="1:18" ht="18" customHeight="1">
      <c r="A15" s="125" t="s">
        <v>101</v>
      </c>
      <c r="B15" s="138"/>
      <c r="C15" s="62" t="s">
        <v>16</v>
      </c>
      <c r="D15" s="51" t="s">
        <v>5</v>
      </c>
      <c r="E15" s="119">
        <v>0</v>
      </c>
      <c r="F15" s="119"/>
      <c r="G15" s="51" t="s">
        <v>2</v>
      </c>
      <c r="H15" s="51" t="s">
        <v>38</v>
      </c>
      <c r="I15" s="50">
        <v>0</v>
      </c>
      <c r="J15" s="51" t="s">
        <v>3</v>
      </c>
      <c r="K15" s="51" t="s">
        <v>39</v>
      </c>
      <c r="L15" s="52">
        <v>0</v>
      </c>
      <c r="M15" s="51" t="s">
        <v>4</v>
      </c>
      <c r="N15" s="51"/>
      <c r="O15" s="52"/>
      <c r="P15" s="51" t="s">
        <v>40</v>
      </c>
      <c r="Q15" s="53">
        <f>SUM(E15*I15*L15)</f>
        <v>0</v>
      </c>
      <c r="R15" s="54" t="s">
        <v>2</v>
      </c>
    </row>
    <row r="16" spans="1:18" ht="18" customHeight="1">
      <c r="A16" s="139"/>
      <c r="B16" s="140"/>
      <c r="C16" s="56"/>
      <c r="D16" s="37" t="s">
        <v>99</v>
      </c>
      <c r="E16" s="118">
        <v>0</v>
      </c>
      <c r="F16" s="118"/>
      <c r="G16" s="37" t="s">
        <v>2</v>
      </c>
      <c r="H16" s="37" t="s">
        <v>38</v>
      </c>
      <c r="I16" s="55">
        <v>0</v>
      </c>
      <c r="J16" s="37" t="s">
        <v>3</v>
      </c>
      <c r="K16" s="37" t="s">
        <v>39</v>
      </c>
      <c r="L16" s="38">
        <v>0</v>
      </c>
      <c r="M16" s="37" t="s">
        <v>4</v>
      </c>
      <c r="N16" s="37"/>
      <c r="O16" s="38"/>
      <c r="P16" s="37" t="s">
        <v>40</v>
      </c>
      <c r="Q16" s="40">
        <f>SUM(E16*I16*L16)</f>
        <v>0</v>
      </c>
      <c r="R16" s="41" t="s">
        <v>2</v>
      </c>
    </row>
    <row r="17" spans="1:18" ht="18" customHeight="1">
      <c r="A17" s="139"/>
      <c r="B17" s="140"/>
      <c r="C17" s="56" t="s">
        <v>17</v>
      </c>
      <c r="D17" s="37" t="s">
        <v>5</v>
      </c>
      <c r="E17" s="118">
        <v>0</v>
      </c>
      <c r="F17" s="118"/>
      <c r="G17" s="37" t="s">
        <v>2</v>
      </c>
      <c r="H17" s="37" t="s">
        <v>38</v>
      </c>
      <c r="I17" s="55">
        <v>0</v>
      </c>
      <c r="J17" s="37" t="s">
        <v>3</v>
      </c>
      <c r="K17" s="37" t="s">
        <v>39</v>
      </c>
      <c r="L17" s="38">
        <v>0</v>
      </c>
      <c r="M17" s="37" t="s">
        <v>4</v>
      </c>
      <c r="N17" s="37"/>
      <c r="O17" s="38"/>
      <c r="P17" s="37" t="s">
        <v>40</v>
      </c>
      <c r="Q17" s="40">
        <f>SUM(E17*I17*L17)</f>
        <v>0</v>
      </c>
      <c r="R17" s="41" t="s">
        <v>2</v>
      </c>
    </row>
    <row r="18" spans="1:21" ht="18" customHeight="1">
      <c r="A18" s="139"/>
      <c r="B18" s="140"/>
      <c r="C18" s="56"/>
      <c r="D18" s="37" t="s">
        <v>100</v>
      </c>
      <c r="E18" s="118">
        <v>0</v>
      </c>
      <c r="F18" s="118"/>
      <c r="G18" s="37" t="s">
        <v>2</v>
      </c>
      <c r="H18" s="37" t="s">
        <v>38</v>
      </c>
      <c r="I18" s="55">
        <v>0</v>
      </c>
      <c r="J18" s="37" t="s">
        <v>3</v>
      </c>
      <c r="K18" s="37" t="s">
        <v>39</v>
      </c>
      <c r="L18" s="38">
        <v>0</v>
      </c>
      <c r="M18" s="37" t="s">
        <v>4</v>
      </c>
      <c r="N18" s="37"/>
      <c r="O18" s="38"/>
      <c r="P18" s="37" t="s">
        <v>40</v>
      </c>
      <c r="Q18" s="40">
        <f>SUM(F18*I18*L18)</f>
        <v>0</v>
      </c>
      <c r="R18" s="41" t="s">
        <v>2</v>
      </c>
      <c r="S18" s="109"/>
      <c r="T18" s="110"/>
      <c r="U18" s="110"/>
    </row>
    <row r="19" spans="1:18" ht="18" customHeight="1">
      <c r="A19" s="139"/>
      <c r="B19" s="140"/>
      <c r="C19" s="56"/>
      <c r="D19" s="37"/>
      <c r="E19" s="118">
        <v>0</v>
      </c>
      <c r="F19" s="118"/>
      <c r="G19" s="37" t="s">
        <v>2</v>
      </c>
      <c r="H19" s="37" t="s">
        <v>38</v>
      </c>
      <c r="I19" s="55">
        <v>0</v>
      </c>
      <c r="J19" s="37" t="s">
        <v>3</v>
      </c>
      <c r="K19" s="37" t="s">
        <v>39</v>
      </c>
      <c r="L19" s="38">
        <v>0</v>
      </c>
      <c r="M19" s="37" t="s">
        <v>4</v>
      </c>
      <c r="N19" s="37"/>
      <c r="O19" s="38"/>
      <c r="P19" s="37" t="s">
        <v>40</v>
      </c>
      <c r="Q19" s="40">
        <f>SUM(F19*I19*L19)</f>
        <v>0</v>
      </c>
      <c r="R19" s="41" t="s">
        <v>2</v>
      </c>
    </row>
    <row r="20" spans="1:18" ht="18" customHeight="1">
      <c r="A20" s="139"/>
      <c r="B20" s="140"/>
      <c r="C20" s="56"/>
      <c r="D20" s="37"/>
      <c r="E20" s="118">
        <v>0</v>
      </c>
      <c r="F20" s="118"/>
      <c r="G20" s="37" t="s">
        <v>2</v>
      </c>
      <c r="H20" s="37" t="s">
        <v>38</v>
      </c>
      <c r="I20" s="55">
        <v>0</v>
      </c>
      <c r="J20" s="37" t="s">
        <v>3</v>
      </c>
      <c r="K20" s="37" t="s">
        <v>39</v>
      </c>
      <c r="L20" s="38">
        <v>0</v>
      </c>
      <c r="M20" s="37" t="s">
        <v>4</v>
      </c>
      <c r="N20" s="37"/>
      <c r="O20" s="38"/>
      <c r="P20" s="37" t="s">
        <v>40</v>
      </c>
      <c r="Q20" s="40">
        <f>SUM(F20*I20*L20)</f>
        <v>0</v>
      </c>
      <c r="R20" s="41" t="s">
        <v>2</v>
      </c>
    </row>
    <row r="21" spans="1:18" ht="18" customHeight="1">
      <c r="A21" s="139"/>
      <c r="B21" s="140"/>
      <c r="C21" s="199" t="s">
        <v>96</v>
      </c>
      <c r="D21" s="200"/>
      <c r="E21" s="200"/>
      <c r="F21" s="200"/>
      <c r="G21" s="200"/>
      <c r="H21" s="200"/>
      <c r="I21" s="200"/>
      <c r="J21" s="200"/>
      <c r="K21" s="200"/>
      <c r="L21" s="60" t="s">
        <v>7</v>
      </c>
      <c r="M21" s="151">
        <f>SUM(Q15:Q20)</f>
        <v>0</v>
      </c>
      <c r="N21" s="151"/>
      <c r="O21" s="151"/>
      <c r="P21" s="63" t="s">
        <v>79</v>
      </c>
      <c r="Q21" s="64">
        <f>ROUNDDOWN(M21,-3)</f>
        <v>0</v>
      </c>
      <c r="R21" s="65" t="s">
        <v>2</v>
      </c>
    </row>
    <row r="22" spans="1:18" ht="18" customHeight="1">
      <c r="A22" s="141" t="s">
        <v>56</v>
      </c>
      <c r="B22" s="142"/>
      <c r="C22" s="66"/>
      <c r="D22" s="51" t="s">
        <v>5</v>
      </c>
      <c r="E22" s="119">
        <v>0</v>
      </c>
      <c r="F22" s="119"/>
      <c r="G22" s="51" t="s">
        <v>2</v>
      </c>
      <c r="H22" s="51" t="s">
        <v>38</v>
      </c>
      <c r="I22" s="50">
        <v>0</v>
      </c>
      <c r="J22" s="51" t="s">
        <v>19</v>
      </c>
      <c r="K22" s="51" t="s">
        <v>41</v>
      </c>
      <c r="L22" s="67">
        <v>0</v>
      </c>
      <c r="M22" s="51" t="s">
        <v>4</v>
      </c>
      <c r="N22" s="51"/>
      <c r="O22" s="52"/>
      <c r="P22" s="51" t="s">
        <v>40</v>
      </c>
      <c r="Q22" s="53">
        <f>SUM(E22*I22*L22)</f>
        <v>0</v>
      </c>
      <c r="R22" s="54" t="s">
        <v>2</v>
      </c>
    </row>
    <row r="23" spans="1:18" ht="18" customHeight="1">
      <c r="A23" s="139"/>
      <c r="B23" s="140"/>
      <c r="C23" s="56"/>
      <c r="D23" s="37" t="s">
        <v>100</v>
      </c>
      <c r="E23" s="118">
        <v>0</v>
      </c>
      <c r="F23" s="118"/>
      <c r="G23" s="37" t="s">
        <v>2</v>
      </c>
      <c r="H23" s="37" t="s">
        <v>38</v>
      </c>
      <c r="I23" s="55">
        <v>0</v>
      </c>
      <c r="J23" s="37" t="s">
        <v>19</v>
      </c>
      <c r="K23" s="37" t="s">
        <v>41</v>
      </c>
      <c r="L23" s="38">
        <v>0</v>
      </c>
      <c r="M23" s="37" t="s">
        <v>4</v>
      </c>
      <c r="N23" s="37"/>
      <c r="O23" s="38"/>
      <c r="P23" s="37" t="s">
        <v>40</v>
      </c>
      <c r="Q23" s="40">
        <f>SUM(E23*I23*L23)</f>
        <v>0</v>
      </c>
      <c r="R23" s="41" t="s">
        <v>2</v>
      </c>
    </row>
    <row r="24" spans="1:18" ht="18" customHeight="1" hidden="1">
      <c r="A24" s="139"/>
      <c r="B24" s="140"/>
      <c r="C24" s="56"/>
      <c r="D24" s="37"/>
      <c r="E24" s="55"/>
      <c r="F24" s="55"/>
      <c r="G24" s="37" t="s">
        <v>2</v>
      </c>
      <c r="H24" s="37" t="s">
        <v>38</v>
      </c>
      <c r="I24" s="55"/>
      <c r="J24" s="37" t="s">
        <v>19</v>
      </c>
      <c r="K24" s="37" t="s">
        <v>41</v>
      </c>
      <c r="L24" s="38"/>
      <c r="M24" s="37" t="s">
        <v>4</v>
      </c>
      <c r="N24" s="37"/>
      <c r="O24" s="38"/>
      <c r="P24" s="37" t="s">
        <v>40</v>
      </c>
      <c r="Q24" s="40">
        <f>SUM(F24*I24*L24)</f>
        <v>0</v>
      </c>
      <c r="R24" s="41" t="s">
        <v>2</v>
      </c>
    </row>
    <row r="25" spans="1:18" ht="18" customHeight="1" hidden="1">
      <c r="A25" s="139"/>
      <c r="B25" s="140"/>
      <c r="C25" s="56"/>
      <c r="D25" s="37"/>
      <c r="E25" s="55"/>
      <c r="F25" s="55"/>
      <c r="G25" s="37" t="s">
        <v>2</v>
      </c>
      <c r="H25" s="37" t="s">
        <v>38</v>
      </c>
      <c r="I25" s="55"/>
      <c r="J25" s="37" t="s">
        <v>19</v>
      </c>
      <c r="K25" s="37" t="s">
        <v>41</v>
      </c>
      <c r="L25" s="38"/>
      <c r="M25" s="37" t="s">
        <v>4</v>
      </c>
      <c r="N25" s="37"/>
      <c r="O25" s="38"/>
      <c r="P25" s="37" t="s">
        <v>40</v>
      </c>
      <c r="Q25" s="40">
        <f>SUM(F25*I25*L25)</f>
        <v>0</v>
      </c>
      <c r="R25" s="41" t="s">
        <v>2</v>
      </c>
    </row>
    <row r="26" spans="1:18" ht="18" customHeight="1" hidden="1">
      <c r="A26" s="139"/>
      <c r="B26" s="140"/>
      <c r="C26" s="56"/>
      <c r="D26" s="37"/>
      <c r="E26" s="55"/>
      <c r="F26" s="55"/>
      <c r="G26" s="37" t="s">
        <v>2</v>
      </c>
      <c r="H26" s="37" t="s">
        <v>38</v>
      </c>
      <c r="I26" s="55"/>
      <c r="J26" s="37" t="s">
        <v>19</v>
      </c>
      <c r="K26" s="37" t="s">
        <v>41</v>
      </c>
      <c r="L26" s="38"/>
      <c r="M26" s="37" t="s">
        <v>4</v>
      </c>
      <c r="N26" s="37"/>
      <c r="O26" s="38"/>
      <c r="P26" s="37" t="s">
        <v>40</v>
      </c>
      <c r="Q26" s="40">
        <f>SUM(F26*I26*L26)</f>
        <v>0</v>
      </c>
      <c r="R26" s="41" t="s">
        <v>2</v>
      </c>
    </row>
    <row r="27" spans="1:18" ht="18" customHeight="1" hidden="1">
      <c r="A27" s="139"/>
      <c r="B27" s="140"/>
      <c r="C27" s="56"/>
      <c r="D27" s="37"/>
      <c r="E27" s="55"/>
      <c r="F27" s="55"/>
      <c r="G27" s="37" t="s">
        <v>2</v>
      </c>
      <c r="H27" s="37" t="s">
        <v>38</v>
      </c>
      <c r="I27" s="55"/>
      <c r="J27" s="37" t="s">
        <v>19</v>
      </c>
      <c r="K27" s="37" t="s">
        <v>41</v>
      </c>
      <c r="L27" s="38"/>
      <c r="M27" s="37" t="s">
        <v>4</v>
      </c>
      <c r="N27" s="37"/>
      <c r="O27" s="38"/>
      <c r="P27" s="37" t="s">
        <v>40</v>
      </c>
      <c r="Q27" s="40">
        <f>SUM(F27*I27*L27)</f>
        <v>0</v>
      </c>
      <c r="R27" s="41" t="s">
        <v>2</v>
      </c>
    </row>
    <row r="28" spans="1:18" ht="18" customHeight="1">
      <c r="A28" s="143"/>
      <c r="B28" s="144"/>
      <c r="C28" s="199" t="s">
        <v>96</v>
      </c>
      <c r="D28" s="200"/>
      <c r="E28" s="200"/>
      <c r="F28" s="200"/>
      <c r="G28" s="200"/>
      <c r="H28" s="200"/>
      <c r="I28" s="200"/>
      <c r="J28" s="200"/>
      <c r="K28" s="200"/>
      <c r="L28" s="60" t="s">
        <v>7</v>
      </c>
      <c r="M28" s="69">
        <f>SUM(Q22:Q27)</f>
        <v>0</v>
      </c>
      <c r="N28" s="69"/>
      <c r="O28" s="69"/>
      <c r="P28" s="60" t="s">
        <v>79</v>
      </c>
      <c r="Q28" s="58">
        <f>ROUNDDOWN(M28,-3)</f>
        <v>0</v>
      </c>
      <c r="R28" s="61" t="s">
        <v>2</v>
      </c>
    </row>
    <row r="29" spans="1:18" ht="18" customHeight="1">
      <c r="A29" s="141" t="s">
        <v>57</v>
      </c>
      <c r="B29" s="142"/>
      <c r="C29" s="205" t="s">
        <v>63</v>
      </c>
      <c r="D29" s="206"/>
      <c r="E29" s="119">
        <v>0</v>
      </c>
      <c r="F29" s="119"/>
      <c r="G29" s="51" t="s">
        <v>2</v>
      </c>
      <c r="H29" s="51" t="s">
        <v>38</v>
      </c>
      <c r="I29" s="50">
        <v>0</v>
      </c>
      <c r="J29" s="51" t="s">
        <v>15</v>
      </c>
      <c r="K29" s="51" t="s">
        <v>42</v>
      </c>
      <c r="L29" s="67">
        <v>0</v>
      </c>
      <c r="M29" s="51" t="s">
        <v>4</v>
      </c>
      <c r="N29" s="51"/>
      <c r="O29" s="52"/>
      <c r="P29" s="51" t="s">
        <v>40</v>
      </c>
      <c r="Q29" s="53">
        <f>SUM(E29*I29*L29)</f>
        <v>0</v>
      </c>
      <c r="R29" s="54" t="s">
        <v>2</v>
      </c>
    </row>
    <row r="30" spans="1:18" ht="18" customHeight="1">
      <c r="A30" s="139"/>
      <c r="B30" s="140"/>
      <c r="C30" s="207" t="s">
        <v>64</v>
      </c>
      <c r="D30" s="208"/>
      <c r="E30" s="118">
        <v>0</v>
      </c>
      <c r="F30" s="118"/>
      <c r="G30" s="37" t="s">
        <v>2</v>
      </c>
      <c r="H30" s="37" t="s">
        <v>38</v>
      </c>
      <c r="I30" s="55">
        <v>0</v>
      </c>
      <c r="J30" s="37" t="s">
        <v>15</v>
      </c>
      <c r="K30" s="37" t="s">
        <v>42</v>
      </c>
      <c r="L30" s="38">
        <v>0</v>
      </c>
      <c r="M30" s="37" t="s">
        <v>4</v>
      </c>
      <c r="N30" s="37"/>
      <c r="O30" s="38"/>
      <c r="P30" s="37" t="s">
        <v>40</v>
      </c>
      <c r="Q30" s="40">
        <f>SUM(E30*I30*L30)</f>
        <v>0</v>
      </c>
      <c r="R30" s="41" t="s">
        <v>2</v>
      </c>
    </row>
    <row r="31" spans="1:18" ht="18" customHeight="1" hidden="1">
      <c r="A31" s="139"/>
      <c r="B31" s="140"/>
      <c r="C31" s="56"/>
      <c r="D31" s="37"/>
      <c r="E31" s="55"/>
      <c r="F31" s="55"/>
      <c r="G31" s="37" t="s">
        <v>2</v>
      </c>
      <c r="H31" s="37" t="s">
        <v>38</v>
      </c>
      <c r="I31" s="55"/>
      <c r="J31" s="37" t="s">
        <v>19</v>
      </c>
      <c r="K31" s="37" t="s">
        <v>41</v>
      </c>
      <c r="L31" s="38"/>
      <c r="M31" s="37" t="s">
        <v>4</v>
      </c>
      <c r="N31" s="37"/>
      <c r="O31" s="38"/>
      <c r="P31" s="37" t="s">
        <v>40</v>
      </c>
      <c r="Q31" s="40">
        <f>SUM(F31*I31*L31)</f>
        <v>0</v>
      </c>
      <c r="R31" s="41" t="s">
        <v>2</v>
      </c>
    </row>
    <row r="32" spans="1:21" ht="18" customHeight="1">
      <c r="A32" s="143"/>
      <c r="B32" s="144"/>
      <c r="C32" s="57"/>
      <c r="D32" s="58"/>
      <c r="E32" s="69"/>
      <c r="F32" s="69"/>
      <c r="G32" s="60"/>
      <c r="H32" s="60"/>
      <c r="I32" s="59"/>
      <c r="J32" s="58"/>
      <c r="K32" s="58"/>
      <c r="L32" s="60" t="s">
        <v>7</v>
      </c>
      <c r="M32" s="69">
        <f>SUM(Q29:Q31)</f>
        <v>0</v>
      </c>
      <c r="N32" s="69"/>
      <c r="O32" s="69"/>
      <c r="P32" s="60" t="s">
        <v>79</v>
      </c>
      <c r="Q32" s="58">
        <f>ROUNDDOWN(M32,-3)</f>
        <v>0</v>
      </c>
      <c r="R32" s="61" t="s">
        <v>2</v>
      </c>
      <c r="S32" s="109"/>
      <c r="T32" s="110"/>
      <c r="U32" s="110"/>
    </row>
    <row r="33" spans="1:18" ht="18" customHeight="1">
      <c r="A33" s="141" t="s">
        <v>58</v>
      </c>
      <c r="B33" s="142"/>
      <c r="C33" s="209"/>
      <c r="D33" s="210"/>
      <c r="E33" s="119"/>
      <c r="F33" s="119"/>
      <c r="G33" s="51" t="s">
        <v>2</v>
      </c>
      <c r="H33" s="51" t="s">
        <v>38</v>
      </c>
      <c r="I33" s="50"/>
      <c r="J33" s="51" t="s">
        <v>15</v>
      </c>
      <c r="K33" s="51" t="s">
        <v>42</v>
      </c>
      <c r="L33" s="67">
        <v>0</v>
      </c>
      <c r="M33" s="51" t="s">
        <v>4</v>
      </c>
      <c r="N33" s="51"/>
      <c r="O33" s="52"/>
      <c r="P33" s="51" t="s">
        <v>40</v>
      </c>
      <c r="Q33" s="53">
        <f>SUM(E33*I33*L33)</f>
        <v>0</v>
      </c>
      <c r="R33" s="54" t="s">
        <v>2</v>
      </c>
    </row>
    <row r="34" spans="1:18" ht="18" customHeight="1" hidden="1">
      <c r="A34" s="139"/>
      <c r="B34" s="140"/>
      <c r="C34" s="167"/>
      <c r="D34" s="168"/>
      <c r="E34" s="118"/>
      <c r="F34" s="118"/>
      <c r="G34" s="37" t="s">
        <v>2</v>
      </c>
      <c r="H34" s="37" t="s">
        <v>38</v>
      </c>
      <c r="I34" s="55"/>
      <c r="J34" s="37" t="s">
        <v>15</v>
      </c>
      <c r="K34" s="37" t="s">
        <v>42</v>
      </c>
      <c r="L34" s="38"/>
      <c r="M34" s="37" t="s">
        <v>4</v>
      </c>
      <c r="N34" s="37"/>
      <c r="O34" s="38"/>
      <c r="P34" s="37" t="s">
        <v>40</v>
      </c>
      <c r="Q34" s="40">
        <f>SUM(F34*I34*L34)</f>
        <v>0</v>
      </c>
      <c r="R34" s="41" t="s">
        <v>2</v>
      </c>
    </row>
    <row r="35" spans="1:18" ht="18" customHeight="1" hidden="1">
      <c r="A35" s="139"/>
      <c r="B35" s="140"/>
      <c r="C35" s="56"/>
      <c r="D35" s="37"/>
      <c r="E35" s="55"/>
      <c r="F35" s="55"/>
      <c r="G35" s="37" t="s">
        <v>2</v>
      </c>
      <c r="H35" s="37" t="s">
        <v>38</v>
      </c>
      <c r="I35" s="55"/>
      <c r="J35" s="37" t="s">
        <v>19</v>
      </c>
      <c r="K35" s="37" t="s">
        <v>41</v>
      </c>
      <c r="L35" s="38"/>
      <c r="M35" s="37" t="s">
        <v>4</v>
      </c>
      <c r="N35" s="37"/>
      <c r="O35" s="38"/>
      <c r="P35" s="37" t="s">
        <v>40</v>
      </c>
      <c r="Q35" s="40">
        <f>SUM(F35*I35*L35)</f>
        <v>0</v>
      </c>
      <c r="R35" s="41" t="s">
        <v>2</v>
      </c>
    </row>
    <row r="36" spans="1:18" ht="18" customHeight="1" thickBot="1">
      <c r="A36" s="145"/>
      <c r="B36" s="146"/>
      <c r="C36" s="201" t="s">
        <v>93</v>
      </c>
      <c r="D36" s="202"/>
      <c r="E36" s="202"/>
      <c r="F36" s="202"/>
      <c r="G36" s="202"/>
      <c r="H36" s="202"/>
      <c r="I36" s="202"/>
      <c r="J36" s="202"/>
      <c r="K36" s="202"/>
      <c r="L36" s="44" t="s">
        <v>7</v>
      </c>
      <c r="M36" s="123">
        <f>SUM(Q33:Q35)</f>
        <v>0</v>
      </c>
      <c r="N36" s="123"/>
      <c r="O36" s="123"/>
      <c r="P36" s="44" t="s">
        <v>79</v>
      </c>
      <c r="Q36" s="43">
        <f>ROUNDDOWN(M36,-3)</f>
        <v>0</v>
      </c>
      <c r="R36" s="45" t="s">
        <v>2</v>
      </c>
    </row>
    <row r="37" spans="1:18" ht="15" customHeight="1">
      <c r="A37" s="70" t="s">
        <v>26</v>
      </c>
      <c r="B37" s="71"/>
      <c r="C37" s="194" t="s">
        <v>6</v>
      </c>
      <c r="D37" s="195"/>
      <c r="E37" s="113" t="s">
        <v>67</v>
      </c>
      <c r="F37" s="169"/>
      <c r="G37" s="169"/>
      <c r="H37" s="169"/>
      <c r="I37" s="169"/>
      <c r="J37" s="169"/>
      <c r="K37" s="169"/>
      <c r="L37" s="169"/>
      <c r="M37" s="169"/>
      <c r="N37" s="169"/>
      <c r="O37" s="169"/>
      <c r="P37" s="169"/>
      <c r="Q37" s="169"/>
      <c r="R37" s="170"/>
    </row>
    <row r="38" spans="1:18" ht="15" customHeight="1">
      <c r="A38" s="129"/>
      <c r="B38" s="130"/>
      <c r="C38" s="196"/>
      <c r="D38" s="197"/>
      <c r="E38" s="115"/>
      <c r="F38" s="171"/>
      <c r="G38" s="171"/>
      <c r="H38" s="171"/>
      <c r="I38" s="171"/>
      <c r="J38" s="171"/>
      <c r="K38" s="171"/>
      <c r="L38" s="171"/>
      <c r="M38" s="171"/>
      <c r="N38" s="171"/>
      <c r="O38" s="171"/>
      <c r="P38" s="171"/>
      <c r="Q38" s="171"/>
      <c r="R38" s="172"/>
    </row>
    <row r="39" spans="1:18" ht="18" customHeight="1" hidden="1">
      <c r="A39" s="163" t="s">
        <v>27</v>
      </c>
      <c r="B39" s="126"/>
      <c r="C39" s="84">
        <f>Q42/1000</f>
        <v>0</v>
      </c>
      <c r="D39" s="85"/>
      <c r="E39" s="30">
        <v>1</v>
      </c>
      <c r="F39" s="198"/>
      <c r="G39" s="198"/>
      <c r="H39" s="31" t="s">
        <v>20</v>
      </c>
      <c r="I39" s="32"/>
      <c r="J39" s="31" t="s">
        <v>2</v>
      </c>
      <c r="K39" s="31" t="s">
        <v>38</v>
      </c>
      <c r="L39" s="32">
        <v>1</v>
      </c>
      <c r="M39" s="31" t="s">
        <v>4</v>
      </c>
      <c r="N39" s="31" t="s">
        <v>43</v>
      </c>
      <c r="O39" s="33">
        <v>1</v>
      </c>
      <c r="P39" s="31" t="s">
        <v>40</v>
      </c>
      <c r="Q39" s="34">
        <f>I39*L39*O39</f>
        <v>0</v>
      </c>
      <c r="R39" s="35" t="s">
        <v>2</v>
      </c>
    </row>
    <row r="40" spans="1:18" ht="18" customHeight="1" hidden="1">
      <c r="A40" s="127"/>
      <c r="B40" s="128"/>
      <c r="C40" s="86"/>
      <c r="D40" s="87"/>
      <c r="E40" s="36">
        <v>2</v>
      </c>
      <c r="F40" s="154"/>
      <c r="G40" s="154"/>
      <c r="H40" s="37" t="s">
        <v>10</v>
      </c>
      <c r="I40" s="38"/>
      <c r="J40" s="37" t="s">
        <v>2</v>
      </c>
      <c r="K40" s="37" t="s">
        <v>38</v>
      </c>
      <c r="L40" s="38">
        <v>1</v>
      </c>
      <c r="M40" s="37" t="s">
        <v>4</v>
      </c>
      <c r="N40" s="37" t="s">
        <v>38</v>
      </c>
      <c r="O40" s="39">
        <v>1</v>
      </c>
      <c r="P40" s="37" t="s">
        <v>40</v>
      </c>
      <c r="Q40" s="40">
        <f>I40*L40*O40</f>
        <v>0</v>
      </c>
      <c r="R40" s="41" t="s">
        <v>2</v>
      </c>
    </row>
    <row r="41" spans="1:18" ht="18" customHeight="1" hidden="1">
      <c r="A41" s="127"/>
      <c r="B41" s="128"/>
      <c r="C41" s="86"/>
      <c r="D41" s="87"/>
      <c r="E41" s="36">
        <v>3</v>
      </c>
      <c r="F41" s="154"/>
      <c r="G41" s="154"/>
      <c r="H41" s="37" t="s">
        <v>10</v>
      </c>
      <c r="I41" s="38"/>
      <c r="J41" s="37" t="s">
        <v>2</v>
      </c>
      <c r="K41" s="37" t="s">
        <v>38</v>
      </c>
      <c r="L41" s="38">
        <v>1</v>
      </c>
      <c r="M41" s="37" t="s">
        <v>4</v>
      </c>
      <c r="N41" s="37" t="s">
        <v>38</v>
      </c>
      <c r="O41" s="39">
        <v>1</v>
      </c>
      <c r="P41" s="37" t="s">
        <v>40</v>
      </c>
      <c r="Q41" s="40">
        <f>I41*L41*O41</f>
        <v>0</v>
      </c>
      <c r="R41" s="41" t="s">
        <v>2</v>
      </c>
    </row>
    <row r="42" spans="1:18" ht="18" customHeight="1" hidden="1">
      <c r="A42" s="129"/>
      <c r="B42" s="130"/>
      <c r="C42" s="88"/>
      <c r="D42" s="89"/>
      <c r="E42" s="46"/>
      <c r="F42" s="47"/>
      <c r="G42" s="47"/>
      <c r="H42" s="47"/>
      <c r="I42" s="47"/>
      <c r="J42" s="47"/>
      <c r="K42" s="47"/>
      <c r="L42" s="48" t="s">
        <v>7</v>
      </c>
      <c r="M42" s="124">
        <f>SUM(Q39:Q41)</f>
        <v>0</v>
      </c>
      <c r="N42" s="124"/>
      <c r="O42" s="124"/>
      <c r="P42" s="48" t="s">
        <v>77</v>
      </c>
      <c r="Q42" s="47">
        <f>ROUNDUP(M42,-3)</f>
        <v>0</v>
      </c>
      <c r="R42" s="49" t="s">
        <v>2</v>
      </c>
    </row>
    <row r="43" spans="1:21" ht="18" customHeight="1">
      <c r="A43" s="125" t="s">
        <v>68</v>
      </c>
      <c r="B43" s="126"/>
      <c r="C43" s="84">
        <f>Q46/1000</f>
        <v>0</v>
      </c>
      <c r="D43" s="85"/>
      <c r="E43" s="30">
        <v>1</v>
      </c>
      <c r="F43" s="198"/>
      <c r="G43" s="198"/>
      <c r="H43" s="31" t="s">
        <v>10</v>
      </c>
      <c r="I43" s="32">
        <v>0</v>
      </c>
      <c r="J43" s="31" t="s">
        <v>2</v>
      </c>
      <c r="K43" s="31" t="s">
        <v>38</v>
      </c>
      <c r="L43" s="32">
        <v>1</v>
      </c>
      <c r="M43" s="31" t="s">
        <v>4</v>
      </c>
      <c r="N43" s="31" t="s">
        <v>38</v>
      </c>
      <c r="O43" s="33">
        <v>1</v>
      </c>
      <c r="P43" s="31" t="s">
        <v>40</v>
      </c>
      <c r="Q43" s="34">
        <f>I43*L43*O43</f>
        <v>0</v>
      </c>
      <c r="R43" s="35" t="s">
        <v>2</v>
      </c>
      <c r="S43" s="109"/>
      <c r="T43" s="110"/>
      <c r="U43" s="110"/>
    </row>
    <row r="44" spans="1:21" ht="18" customHeight="1" hidden="1">
      <c r="A44" s="127"/>
      <c r="B44" s="128"/>
      <c r="C44" s="86"/>
      <c r="D44" s="87"/>
      <c r="E44" s="36">
        <v>2</v>
      </c>
      <c r="F44" s="154"/>
      <c r="G44" s="154"/>
      <c r="H44" s="37" t="s">
        <v>10</v>
      </c>
      <c r="I44" s="38"/>
      <c r="J44" s="37" t="s">
        <v>2</v>
      </c>
      <c r="K44" s="37" t="s">
        <v>38</v>
      </c>
      <c r="L44" s="38">
        <v>1</v>
      </c>
      <c r="M44" s="37" t="s">
        <v>4</v>
      </c>
      <c r="N44" s="37" t="s">
        <v>38</v>
      </c>
      <c r="O44" s="39">
        <v>1</v>
      </c>
      <c r="P44" s="37" t="s">
        <v>40</v>
      </c>
      <c r="Q44" s="40">
        <f>I44*L44*O44</f>
        <v>0</v>
      </c>
      <c r="R44" s="41" t="s">
        <v>2</v>
      </c>
      <c r="S44" s="15"/>
      <c r="T44" s="15"/>
      <c r="U44" s="15"/>
    </row>
    <row r="45" spans="1:21" ht="18" customHeight="1" hidden="1">
      <c r="A45" s="127"/>
      <c r="B45" s="128"/>
      <c r="C45" s="86"/>
      <c r="D45" s="87"/>
      <c r="E45" s="36">
        <v>3</v>
      </c>
      <c r="F45" s="154"/>
      <c r="G45" s="154"/>
      <c r="H45" s="37" t="s">
        <v>10</v>
      </c>
      <c r="I45" s="38"/>
      <c r="J45" s="37" t="s">
        <v>2</v>
      </c>
      <c r="K45" s="37" t="s">
        <v>38</v>
      </c>
      <c r="L45" s="38">
        <v>1</v>
      </c>
      <c r="M45" s="37" t="s">
        <v>4</v>
      </c>
      <c r="N45" s="37" t="s">
        <v>38</v>
      </c>
      <c r="O45" s="39">
        <v>1</v>
      </c>
      <c r="P45" s="37" t="s">
        <v>40</v>
      </c>
      <c r="Q45" s="40">
        <f>I45*L45*O45</f>
        <v>0</v>
      </c>
      <c r="R45" s="41" t="s">
        <v>2</v>
      </c>
      <c r="S45" s="15"/>
      <c r="T45" s="15"/>
      <c r="U45" s="15"/>
    </row>
    <row r="46" spans="1:18" ht="18" customHeight="1">
      <c r="A46" s="129"/>
      <c r="B46" s="130"/>
      <c r="C46" s="88"/>
      <c r="D46" s="89"/>
      <c r="E46" s="203" t="s">
        <v>80</v>
      </c>
      <c r="F46" s="204"/>
      <c r="G46" s="204"/>
      <c r="H46" s="204"/>
      <c r="I46" s="204"/>
      <c r="J46" s="204"/>
      <c r="K46" s="204"/>
      <c r="L46" s="48" t="s">
        <v>7</v>
      </c>
      <c r="M46" s="124">
        <f>SUM(Q43:Q45)</f>
        <v>0</v>
      </c>
      <c r="N46" s="124"/>
      <c r="O46" s="124"/>
      <c r="P46" s="48" t="s">
        <v>77</v>
      </c>
      <c r="Q46" s="47">
        <f>ROUNDUP(M46,-3)</f>
        <v>0</v>
      </c>
      <c r="R46" s="49" t="s">
        <v>2</v>
      </c>
    </row>
    <row r="47" spans="1:18" ht="18" customHeight="1" hidden="1">
      <c r="A47" s="163" t="s">
        <v>28</v>
      </c>
      <c r="B47" s="126"/>
      <c r="C47" s="84">
        <f>Q50/1000</f>
        <v>0</v>
      </c>
      <c r="D47" s="85"/>
      <c r="E47" s="30">
        <v>1</v>
      </c>
      <c r="F47" s="198"/>
      <c r="G47" s="198"/>
      <c r="H47" s="31" t="s">
        <v>10</v>
      </c>
      <c r="I47" s="32"/>
      <c r="J47" s="31" t="s">
        <v>2</v>
      </c>
      <c r="K47" s="31" t="s">
        <v>38</v>
      </c>
      <c r="L47" s="32">
        <v>1</v>
      </c>
      <c r="M47" s="31" t="s">
        <v>4</v>
      </c>
      <c r="N47" s="31" t="s">
        <v>38</v>
      </c>
      <c r="O47" s="33">
        <v>1</v>
      </c>
      <c r="P47" s="31" t="s">
        <v>40</v>
      </c>
      <c r="Q47" s="34">
        <f>I47*L47*O47</f>
        <v>0</v>
      </c>
      <c r="R47" s="35" t="s">
        <v>2</v>
      </c>
    </row>
    <row r="48" spans="1:18" ht="18" customHeight="1" hidden="1">
      <c r="A48" s="127"/>
      <c r="B48" s="128"/>
      <c r="C48" s="86"/>
      <c r="D48" s="87"/>
      <c r="E48" s="36">
        <v>2</v>
      </c>
      <c r="F48" s="154"/>
      <c r="G48" s="154"/>
      <c r="H48" s="37" t="s">
        <v>10</v>
      </c>
      <c r="I48" s="38"/>
      <c r="J48" s="37" t="s">
        <v>2</v>
      </c>
      <c r="K48" s="37" t="s">
        <v>38</v>
      </c>
      <c r="L48" s="38">
        <v>1</v>
      </c>
      <c r="M48" s="37" t="s">
        <v>4</v>
      </c>
      <c r="N48" s="37" t="s">
        <v>38</v>
      </c>
      <c r="O48" s="39">
        <v>1</v>
      </c>
      <c r="P48" s="37" t="s">
        <v>40</v>
      </c>
      <c r="Q48" s="40">
        <f>I48*L48*O48</f>
        <v>0</v>
      </c>
      <c r="R48" s="41" t="s">
        <v>2</v>
      </c>
    </row>
    <row r="49" spans="1:18" ht="18" customHeight="1" hidden="1">
      <c r="A49" s="127"/>
      <c r="B49" s="128"/>
      <c r="C49" s="86"/>
      <c r="D49" s="87"/>
      <c r="E49" s="36">
        <v>3</v>
      </c>
      <c r="F49" s="154"/>
      <c r="G49" s="154"/>
      <c r="H49" s="37" t="s">
        <v>10</v>
      </c>
      <c r="I49" s="38"/>
      <c r="J49" s="37" t="s">
        <v>2</v>
      </c>
      <c r="K49" s="37" t="s">
        <v>38</v>
      </c>
      <c r="L49" s="38">
        <v>1</v>
      </c>
      <c r="M49" s="37" t="s">
        <v>4</v>
      </c>
      <c r="N49" s="37" t="s">
        <v>38</v>
      </c>
      <c r="O49" s="39">
        <v>1</v>
      </c>
      <c r="P49" s="37" t="s">
        <v>40</v>
      </c>
      <c r="Q49" s="40">
        <f>I49*L49*O49</f>
        <v>0</v>
      </c>
      <c r="R49" s="41" t="s">
        <v>2</v>
      </c>
    </row>
    <row r="50" spans="1:18" ht="18" customHeight="1" hidden="1">
      <c r="A50" s="129"/>
      <c r="B50" s="130"/>
      <c r="C50" s="88"/>
      <c r="D50" s="89"/>
      <c r="E50" s="46"/>
      <c r="F50" s="47"/>
      <c r="G50" s="47"/>
      <c r="H50" s="47"/>
      <c r="I50" s="47"/>
      <c r="J50" s="47"/>
      <c r="K50" s="47"/>
      <c r="L50" s="48" t="s">
        <v>7</v>
      </c>
      <c r="M50" s="124">
        <f>SUM(Q47:Q49)</f>
        <v>0</v>
      </c>
      <c r="N50" s="124"/>
      <c r="O50" s="124"/>
      <c r="P50" s="48" t="s">
        <v>77</v>
      </c>
      <c r="Q50" s="47">
        <f>ROUNDUP(M50,-3)</f>
        <v>0</v>
      </c>
      <c r="R50" s="49" t="s">
        <v>2</v>
      </c>
    </row>
    <row r="51" spans="1:21" ht="18" customHeight="1">
      <c r="A51" s="125" t="s">
        <v>69</v>
      </c>
      <c r="B51" s="126"/>
      <c r="C51" s="84">
        <f>Q61/1000</f>
        <v>0</v>
      </c>
      <c r="D51" s="85"/>
      <c r="E51" s="30">
        <v>1</v>
      </c>
      <c r="F51" s="198"/>
      <c r="G51" s="198"/>
      <c r="H51" s="31" t="s">
        <v>10</v>
      </c>
      <c r="I51" s="32">
        <v>0</v>
      </c>
      <c r="J51" s="31" t="s">
        <v>2</v>
      </c>
      <c r="K51" s="31" t="s">
        <v>38</v>
      </c>
      <c r="L51" s="32">
        <v>1</v>
      </c>
      <c r="M51" s="31" t="s">
        <v>19</v>
      </c>
      <c r="N51" s="31" t="s">
        <v>38</v>
      </c>
      <c r="O51" s="33">
        <v>1</v>
      </c>
      <c r="P51" s="31" t="s">
        <v>40</v>
      </c>
      <c r="Q51" s="34">
        <f aca="true" t="shared" si="0" ref="Q51:Q60">I51*L51*O51</f>
        <v>0</v>
      </c>
      <c r="R51" s="35" t="s">
        <v>2</v>
      </c>
      <c r="S51" s="109"/>
      <c r="T51" s="110"/>
      <c r="U51" s="110"/>
    </row>
    <row r="52" spans="1:21" ht="18" customHeight="1">
      <c r="A52" s="127"/>
      <c r="B52" s="128"/>
      <c r="C52" s="86"/>
      <c r="D52" s="87"/>
      <c r="E52" s="36">
        <v>2</v>
      </c>
      <c r="F52" s="154"/>
      <c r="G52" s="154"/>
      <c r="H52" s="37" t="s">
        <v>10</v>
      </c>
      <c r="I52" s="38">
        <v>0</v>
      </c>
      <c r="J52" s="37" t="s">
        <v>2</v>
      </c>
      <c r="K52" s="37" t="s">
        <v>38</v>
      </c>
      <c r="L52" s="38">
        <v>1</v>
      </c>
      <c r="M52" s="37" t="s">
        <v>19</v>
      </c>
      <c r="N52" s="37" t="s">
        <v>38</v>
      </c>
      <c r="O52" s="39">
        <v>1</v>
      </c>
      <c r="P52" s="37" t="s">
        <v>40</v>
      </c>
      <c r="Q52" s="40">
        <f t="shared" si="0"/>
        <v>0</v>
      </c>
      <c r="R52" s="41" t="s">
        <v>2</v>
      </c>
      <c r="S52" s="15"/>
      <c r="T52" s="15"/>
      <c r="U52" s="15"/>
    </row>
    <row r="53" spans="1:21" ht="18" customHeight="1" hidden="1">
      <c r="A53" s="127"/>
      <c r="B53" s="128"/>
      <c r="C53" s="86"/>
      <c r="D53" s="87"/>
      <c r="E53" s="36">
        <v>3</v>
      </c>
      <c r="F53" s="154"/>
      <c r="G53" s="154"/>
      <c r="H53" s="37" t="s">
        <v>10</v>
      </c>
      <c r="I53" s="38"/>
      <c r="J53" s="37" t="s">
        <v>2</v>
      </c>
      <c r="K53" s="37" t="s">
        <v>38</v>
      </c>
      <c r="L53" s="38">
        <v>1</v>
      </c>
      <c r="M53" s="37" t="s">
        <v>19</v>
      </c>
      <c r="N53" s="37" t="s">
        <v>38</v>
      </c>
      <c r="O53" s="39">
        <v>1</v>
      </c>
      <c r="P53" s="37" t="s">
        <v>40</v>
      </c>
      <c r="Q53" s="40">
        <f t="shared" si="0"/>
        <v>0</v>
      </c>
      <c r="R53" s="41" t="s">
        <v>2</v>
      </c>
      <c r="S53" s="15"/>
      <c r="T53" s="15"/>
      <c r="U53" s="15"/>
    </row>
    <row r="54" spans="1:21" ht="18" customHeight="1" hidden="1">
      <c r="A54" s="127"/>
      <c r="B54" s="128"/>
      <c r="C54" s="86"/>
      <c r="D54" s="87"/>
      <c r="E54" s="36">
        <v>4</v>
      </c>
      <c r="F54" s="154"/>
      <c r="G54" s="154"/>
      <c r="H54" s="37" t="s">
        <v>10</v>
      </c>
      <c r="I54" s="38"/>
      <c r="J54" s="37" t="s">
        <v>2</v>
      </c>
      <c r="K54" s="37" t="s">
        <v>38</v>
      </c>
      <c r="L54" s="38">
        <v>1</v>
      </c>
      <c r="M54" s="37" t="s">
        <v>19</v>
      </c>
      <c r="N54" s="37" t="s">
        <v>38</v>
      </c>
      <c r="O54" s="39">
        <v>1</v>
      </c>
      <c r="P54" s="37" t="s">
        <v>40</v>
      </c>
      <c r="Q54" s="40">
        <f t="shared" si="0"/>
        <v>0</v>
      </c>
      <c r="R54" s="41" t="s">
        <v>2</v>
      </c>
      <c r="S54" s="15"/>
      <c r="T54" s="15"/>
      <c r="U54" s="15"/>
    </row>
    <row r="55" spans="1:21" ht="18" customHeight="1" hidden="1">
      <c r="A55" s="127"/>
      <c r="B55" s="128"/>
      <c r="C55" s="86"/>
      <c r="D55" s="87"/>
      <c r="E55" s="36">
        <v>5</v>
      </c>
      <c r="F55" s="154"/>
      <c r="G55" s="154"/>
      <c r="H55" s="37" t="s">
        <v>10</v>
      </c>
      <c r="I55" s="38"/>
      <c r="J55" s="37" t="s">
        <v>2</v>
      </c>
      <c r="K55" s="37" t="s">
        <v>38</v>
      </c>
      <c r="L55" s="38">
        <v>1</v>
      </c>
      <c r="M55" s="37" t="s">
        <v>19</v>
      </c>
      <c r="N55" s="37" t="s">
        <v>38</v>
      </c>
      <c r="O55" s="39">
        <v>1</v>
      </c>
      <c r="P55" s="37" t="s">
        <v>40</v>
      </c>
      <c r="Q55" s="40">
        <f t="shared" si="0"/>
        <v>0</v>
      </c>
      <c r="R55" s="41" t="s">
        <v>2</v>
      </c>
      <c r="S55" s="15"/>
      <c r="T55" s="15"/>
      <c r="U55" s="15"/>
    </row>
    <row r="56" spans="1:21" ht="18" customHeight="1" hidden="1">
      <c r="A56" s="127"/>
      <c r="B56" s="128"/>
      <c r="C56" s="86"/>
      <c r="D56" s="87"/>
      <c r="E56" s="36">
        <v>6</v>
      </c>
      <c r="F56" s="154"/>
      <c r="G56" s="154"/>
      <c r="H56" s="37" t="s">
        <v>10</v>
      </c>
      <c r="I56" s="38"/>
      <c r="J56" s="37" t="s">
        <v>2</v>
      </c>
      <c r="K56" s="37" t="s">
        <v>38</v>
      </c>
      <c r="L56" s="38">
        <v>1</v>
      </c>
      <c r="M56" s="37" t="s">
        <v>19</v>
      </c>
      <c r="N56" s="37" t="s">
        <v>38</v>
      </c>
      <c r="O56" s="39">
        <v>1</v>
      </c>
      <c r="P56" s="37" t="s">
        <v>40</v>
      </c>
      <c r="Q56" s="40">
        <f t="shared" si="0"/>
        <v>0</v>
      </c>
      <c r="R56" s="41" t="s">
        <v>2</v>
      </c>
      <c r="S56" s="15"/>
      <c r="T56" s="15"/>
      <c r="U56" s="15"/>
    </row>
    <row r="57" spans="1:21" ht="18" customHeight="1" hidden="1">
      <c r="A57" s="127"/>
      <c r="B57" s="128"/>
      <c r="C57" s="86"/>
      <c r="D57" s="87"/>
      <c r="E57" s="36">
        <v>7</v>
      </c>
      <c r="F57" s="154"/>
      <c r="G57" s="154"/>
      <c r="H57" s="37" t="s">
        <v>10</v>
      </c>
      <c r="I57" s="38"/>
      <c r="J57" s="37" t="s">
        <v>2</v>
      </c>
      <c r="K57" s="37" t="s">
        <v>38</v>
      </c>
      <c r="L57" s="38">
        <v>1</v>
      </c>
      <c r="M57" s="37" t="s">
        <v>19</v>
      </c>
      <c r="N57" s="37" t="s">
        <v>38</v>
      </c>
      <c r="O57" s="39">
        <v>1</v>
      </c>
      <c r="P57" s="37" t="s">
        <v>40</v>
      </c>
      <c r="Q57" s="40">
        <f t="shared" si="0"/>
        <v>0</v>
      </c>
      <c r="R57" s="41" t="s">
        <v>2</v>
      </c>
      <c r="S57" s="15"/>
      <c r="T57" s="15"/>
      <c r="U57" s="15"/>
    </row>
    <row r="58" spans="1:21" ht="18" customHeight="1" hidden="1">
      <c r="A58" s="127"/>
      <c r="B58" s="128"/>
      <c r="C58" s="86"/>
      <c r="D58" s="87"/>
      <c r="E58" s="36">
        <v>8</v>
      </c>
      <c r="F58" s="154"/>
      <c r="G58" s="154"/>
      <c r="H58" s="37" t="s">
        <v>10</v>
      </c>
      <c r="I58" s="38"/>
      <c r="J58" s="37" t="s">
        <v>2</v>
      </c>
      <c r="K58" s="37" t="s">
        <v>38</v>
      </c>
      <c r="L58" s="38">
        <v>1</v>
      </c>
      <c r="M58" s="37" t="s">
        <v>19</v>
      </c>
      <c r="N58" s="37" t="s">
        <v>38</v>
      </c>
      <c r="O58" s="39">
        <v>1</v>
      </c>
      <c r="P58" s="37" t="s">
        <v>40</v>
      </c>
      <c r="Q58" s="40">
        <f t="shared" si="0"/>
        <v>0</v>
      </c>
      <c r="R58" s="41" t="s">
        <v>2</v>
      </c>
      <c r="S58" s="15"/>
      <c r="T58" s="15"/>
      <c r="U58" s="15"/>
    </row>
    <row r="59" spans="1:21" ht="18" customHeight="1" hidden="1">
      <c r="A59" s="127"/>
      <c r="B59" s="128"/>
      <c r="C59" s="86"/>
      <c r="D59" s="87"/>
      <c r="E59" s="36">
        <v>9</v>
      </c>
      <c r="F59" s="154"/>
      <c r="G59" s="154"/>
      <c r="H59" s="37" t="s">
        <v>10</v>
      </c>
      <c r="I59" s="38"/>
      <c r="J59" s="37" t="s">
        <v>2</v>
      </c>
      <c r="K59" s="37" t="s">
        <v>38</v>
      </c>
      <c r="L59" s="38">
        <v>1</v>
      </c>
      <c r="M59" s="37" t="s">
        <v>19</v>
      </c>
      <c r="N59" s="37" t="s">
        <v>38</v>
      </c>
      <c r="O59" s="39">
        <v>1</v>
      </c>
      <c r="P59" s="37" t="s">
        <v>40</v>
      </c>
      <c r="Q59" s="40">
        <f t="shared" si="0"/>
        <v>0</v>
      </c>
      <c r="R59" s="41" t="s">
        <v>2</v>
      </c>
      <c r="S59" s="15"/>
      <c r="T59" s="15"/>
      <c r="U59" s="15"/>
    </row>
    <row r="60" spans="1:21" ht="18" customHeight="1" hidden="1">
      <c r="A60" s="127"/>
      <c r="B60" s="128"/>
      <c r="C60" s="86"/>
      <c r="D60" s="87"/>
      <c r="E60" s="36">
        <v>10</v>
      </c>
      <c r="F60" s="154"/>
      <c r="G60" s="154"/>
      <c r="H60" s="37" t="s">
        <v>10</v>
      </c>
      <c r="I60" s="38"/>
      <c r="J60" s="37" t="s">
        <v>2</v>
      </c>
      <c r="K60" s="37" t="s">
        <v>38</v>
      </c>
      <c r="L60" s="38">
        <v>1</v>
      </c>
      <c r="M60" s="37" t="s">
        <v>19</v>
      </c>
      <c r="N60" s="37" t="s">
        <v>38</v>
      </c>
      <c r="O60" s="39">
        <v>1</v>
      </c>
      <c r="P60" s="37" t="s">
        <v>40</v>
      </c>
      <c r="Q60" s="40">
        <f t="shared" si="0"/>
        <v>0</v>
      </c>
      <c r="R60" s="41" t="s">
        <v>2</v>
      </c>
      <c r="S60" s="15"/>
      <c r="T60" s="15"/>
      <c r="U60" s="15"/>
    </row>
    <row r="61" spans="1:18" ht="18" customHeight="1">
      <c r="A61" s="129"/>
      <c r="B61" s="130"/>
      <c r="C61" s="88"/>
      <c r="D61" s="89"/>
      <c r="E61" s="203" t="s">
        <v>97</v>
      </c>
      <c r="F61" s="204"/>
      <c r="G61" s="204"/>
      <c r="H61" s="204"/>
      <c r="I61" s="204"/>
      <c r="J61" s="204"/>
      <c r="K61" s="204"/>
      <c r="L61" s="48" t="s">
        <v>7</v>
      </c>
      <c r="M61" s="124">
        <f>SUM(Q51:Q60)</f>
        <v>0</v>
      </c>
      <c r="N61" s="124"/>
      <c r="O61" s="124"/>
      <c r="P61" s="48" t="s">
        <v>77</v>
      </c>
      <c r="Q61" s="47">
        <f>ROUNDUP(M61,-3)</f>
        <v>0</v>
      </c>
      <c r="R61" s="49" t="s">
        <v>2</v>
      </c>
    </row>
    <row r="62" spans="1:18" ht="18" customHeight="1">
      <c r="A62" s="125" t="s">
        <v>70</v>
      </c>
      <c r="B62" s="126"/>
      <c r="C62" s="84">
        <f>Q72/1000</f>
        <v>0</v>
      </c>
      <c r="D62" s="85"/>
      <c r="E62" s="30">
        <v>1</v>
      </c>
      <c r="F62" s="198"/>
      <c r="G62" s="198"/>
      <c r="H62" s="31" t="s">
        <v>11</v>
      </c>
      <c r="I62" s="32">
        <v>0</v>
      </c>
      <c r="J62" s="31" t="s">
        <v>2</v>
      </c>
      <c r="K62" s="31" t="s">
        <v>38</v>
      </c>
      <c r="L62" s="32">
        <v>0</v>
      </c>
      <c r="M62" s="31" t="s">
        <v>4</v>
      </c>
      <c r="N62" s="31" t="s">
        <v>43</v>
      </c>
      <c r="O62" s="33">
        <v>1.1</v>
      </c>
      <c r="P62" s="31" t="s">
        <v>40</v>
      </c>
      <c r="Q62" s="34">
        <f aca="true" t="shared" si="1" ref="Q62:Q71">I62*L62*O62</f>
        <v>0</v>
      </c>
      <c r="R62" s="35" t="s">
        <v>2</v>
      </c>
    </row>
    <row r="63" spans="1:18" ht="18" customHeight="1">
      <c r="A63" s="127"/>
      <c r="B63" s="128"/>
      <c r="C63" s="86"/>
      <c r="D63" s="87"/>
      <c r="E63" s="36">
        <v>2</v>
      </c>
      <c r="F63" s="154"/>
      <c r="G63" s="154"/>
      <c r="H63" s="37" t="s">
        <v>10</v>
      </c>
      <c r="I63" s="38">
        <v>0</v>
      </c>
      <c r="J63" s="37" t="s">
        <v>2</v>
      </c>
      <c r="K63" s="37" t="s">
        <v>38</v>
      </c>
      <c r="L63" s="38">
        <v>0</v>
      </c>
      <c r="M63" s="37" t="s">
        <v>4</v>
      </c>
      <c r="N63" s="37" t="s">
        <v>38</v>
      </c>
      <c r="O63" s="39">
        <v>1.1</v>
      </c>
      <c r="P63" s="37" t="s">
        <v>40</v>
      </c>
      <c r="Q63" s="40">
        <f t="shared" si="1"/>
        <v>0</v>
      </c>
      <c r="R63" s="41" t="s">
        <v>2</v>
      </c>
    </row>
    <row r="64" spans="1:18" ht="18" customHeight="1">
      <c r="A64" s="127"/>
      <c r="B64" s="128"/>
      <c r="C64" s="86"/>
      <c r="D64" s="87"/>
      <c r="E64" s="36">
        <v>3</v>
      </c>
      <c r="F64" s="154"/>
      <c r="G64" s="154"/>
      <c r="H64" s="37" t="s">
        <v>10</v>
      </c>
      <c r="I64" s="38">
        <v>0</v>
      </c>
      <c r="J64" s="37" t="s">
        <v>2</v>
      </c>
      <c r="K64" s="37" t="s">
        <v>38</v>
      </c>
      <c r="L64" s="38">
        <v>0</v>
      </c>
      <c r="M64" s="37" t="s">
        <v>4</v>
      </c>
      <c r="N64" s="37" t="s">
        <v>38</v>
      </c>
      <c r="O64" s="39">
        <v>1.1</v>
      </c>
      <c r="P64" s="37" t="s">
        <v>40</v>
      </c>
      <c r="Q64" s="40">
        <f t="shared" si="1"/>
        <v>0</v>
      </c>
      <c r="R64" s="41" t="s">
        <v>2</v>
      </c>
    </row>
    <row r="65" spans="1:18" ht="18" customHeight="1">
      <c r="A65" s="127"/>
      <c r="B65" s="128"/>
      <c r="C65" s="86"/>
      <c r="D65" s="87"/>
      <c r="E65" s="36">
        <v>4</v>
      </c>
      <c r="F65" s="154"/>
      <c r="G65" s="154"/>
      <c r="H65" s="37" t="s">
        <v>10</v>
      </c>
      <c r="I65" s="38">
        <v>0</v>
      </c>
      <c r="J65" s="37" t="s">
        <v>2</v>
      </c>
      <c r="K65" s="37" t="s">
        <v>38</v>
      </c>
      <c r="L65" s="38">
        <v>0</v>
      </c>
      <c r="M65" s="37" t="s">
        <v>4</v>
      </c>
      <c r="N65" s="37" t="s">
        <v>38</v>
      </c>
      <c r="O65" s="39">
        <v>1.1</v>
      </c>
      <c r="P65" s="37" t="s">
        <v>40</v>
      </c>
      <c r="Q65" s="40">
        <f t="shared" si="1"/>
        <v>0</v>
      </c>
      <c r="R65" s="41" t="s">
        <v>2</v>
      </c>
    </row>
    <row r="66" spans="1:18" ht="18" customHeight="1" hidden="1">
      <c r="A66" s="127"/>
      <c r="B66" s="128"/>
      <c r="C66" s="86"/>
      <c r="D66" s="87"/>
      <c r="E66" s="36">
        <v>5</v>
      </c>
      <c r="F66" s="154"/>
      <c r="G66" s="154"/>
      <c r="H66" s="37" t="s">
        <v>10</v>
      </c>
      <c r="I66" s="38">
        <v>0</v>
      </c>
      <c r="J66" s="37" t="s">
        <v>2</v>
      </c>
      <c r="K66" s="37" t="s">
        <v>38</v>
      </c>
      <c r="L66" s="38">
        <v>0</v>
      </c>
      <c r="M66" s="37" t="s">
        <v>4</v>
      </c>
      <c r="N66" s="37" t="s">
        <v>38</v>
      </c>
      <c r="O66" s="39">
        <v>1.05</v>
      </c>
      <c r="P66" s="37" t="s">
        <v>40</v>
      </c>
      <c r="Q66" s="40">
        <f t="shared" si="1"/>
        <v>0</v>
      </c>
      <c r="R66" s="41" t="s">
        <v>2</v>
      </c>
    </row>
    <row r="67" spans="1:18" ht="18" customHeight="1" hidden="1">
      <c r="A67" s="127"/>
      <c r="B67" s="128"/>
      <c r="C67" s="86"/>
      <c r="D67" s="87"/>
      <c r="E67" s="36">
        <v>6</v>
      </c>
      <c r="F67" s="154"/>
      <c r="G67" s="154"/>
      <c r="H67" s="37" t="s">
        <v>10</v>
      </c>
      <c r="I67" s="38">
        <v>0</v>
      </c>
      <c r="J67" s="37" t="s">
        <v>2</v>
      </c>
      <c r="K67" s="37" t="s">
        <v>38</v>
      </c>
      <c r="L67" s="38">
        <v>0</v>
      </c>
      <c r="M67" s="37" t="s">
        <v>4</v>
      </c>
      <c r="N67" s="37" t="s">
        <v>38</v>
      </c>
      <c r="O67" s="39">
        <v>1.05</v>
      </c>
      <c r="P67" s="37" t="s">
        <v>40</v>
      </c>
      <c r="Q67" s="40">
        <f t="shared" si="1"/>
        <v>0</v>
      </c>
      <c r="R67" s="41" t="s">
        <v>2</v>
      </c>
    </row>
    <row r="68" spans="1:18" ht="18" customHeight="1" hidden="1">
      <c r="A68" s="127"/>
      <c r="B68" s="128"/>
      <c r="C68" s="86"/>
      <c r="D68" s="87"/>
      <c r="E68" s="36">
        <v>7</v>
      </c>
      <c r="F68" s="154"/>
      <c r="G68" s="154"/>
      <c r="H68" s="37" t="s">
        <v>10</v>
      </c>
      <c r="I68" s="38">
        <v>0</v>
      </c>
      <c r="J68" s="37" t="s">
        <v>2</v>
      </c>
      <c r="K68" s="37" t="s">
        <v>38</v>
      </c>
      <c r="L68" s="38">
        <v>0</v>
      </c>
      <c r="M68" s="37" t="s">
        <v>4</v>
      </c>
      <c r="N68" s="37" t="s">
        <v>38</v>
      </c>
      <c r="O68" s="39">
        <v>1.05</v>
      </c>
      <c r="P68" s="37" t="s">
        <v>40</v>
      </c>
      <c r="Q68" s="40">
        <f t="shared" si="1"/>
        <v>0</v>
      </c>
      <c r="R68" s="41" t="s">
        <v>2</v>
      </c>
    </row>
    <row r="69" spans="1:18" ht="18" customHeight="1" hidden="1">
      <c r="A69" s="127"/>
      <c r="B69" s="128"/>
      <c r="C69" s="86"/>
      <c r="D69" s="87"/>
      <c r="E69" s="36">
        <v>8</v>
      </c>
      <c r="F69" s="154"/>
      <c r="G69" s="154"/>
      <c r="H69" s="37" t="s">
        <v>10</v>
      </c>
      <c r="I69" s="38">
        <v>0</v>
      </c>
      <c r="J69" s="37" t="s">
        <v>2</v>
      </c>
      <c r="K69" s="37" t="s">
        <v>38</v>
      </c>
      <c r="L69" s="38">
        <v>0</v>
      </c>
      <c r="M69" s="37" t="s">
        <v>4</v>
      </c>
      <c r="N69" s="37" t="s">
        <v>38</v>
      </c>
      <c r="O69" s="39">
        <v>1.05</v>
      </c>
      <c r="P69" s="37" t="s">
        <v>40</v>
      </c>
      <c r="Q69" s="40">
        <f t="shared" si="1"/>
        <v>0</v>
      </c>
      <c r="R69" s="41" t="s">
        <v>2</v>
      </c>
    </row>
    <row r="70" spans="1:18" ht="18" customHeight="1" hidden="1">
      <c r="A70" s="127"/>
      <c r="B70" s="128"/>
      <c r="C70" s="86"/>
      <c r="D70" s="87"/>
      <c r="E70" s="36">
        <v>9</v>
      </c>
      <c r="F70" s="154"/>
      <c r="G70" s="154"/>
      <c r="H70" s="37" t="s">
        <v>10</v>
      </c>
      <c r="I70" s="38">
        <v>0</v>
      </c>
      <c r="J70" s="37" t="s">
        <v>2</v>
      </c>
      <c r="K70" s="37" t="s">
        <v>38</v>
      </c>
      <c r="L70" s="38">
        <v>0</v>
      </c>
      <c r="M70" s="37" t="s">
        <v>4</v>
      </c>
      <c r="N70" s="37" t="s">
        <v>38</v>
      </c>
      <c r="O70" s="39">
        <v>1.05</v>
      </c>
      <c r="P70" s="37" t="s">
        <v>40</v>
      </c>
      <c r="Q70" s="40">
        <f t="shared" si="1"/>
        <v>0</v>
      </c>
      <c r="R70" s="41" t="s">
        <v>2</v>
      </c>
    </row>
    <row r="71" spans="1:18" ht="18" customHeight="1" hidden="1">
      <c r="A71" s="127"/>
      <c r="B71" s="128"/>
      <c r="C71" s="86"/>
      <c r="D71" s="87"/>
      <c r="E71" s="36">
        <v>10</v>
      </c>
      <c r="F71" s="154"/>
      <c r="G71" s="154"/>
      <c r="H71" s="37" t="s">
        <v>10</v>
      </c>
      <c r="I71" s="38">
        <v>0</v>
      </c>
      <c r="J71" s="37" t="s">
        <v>2</v>
      </c>
      <c r="K71" s="37" t="s">
        <v>38</v>
      </c>
      <c r="L71" s="38">
        <v>0</v>
      </c>
      <c r="M71" s="37" t="s">
        <v>4</v>
      </c>
      <c r="N71" s="37" t="s">
        <v>38</v>
      </c>
      <c r="O71" s="39">
        <v>1.05</v>
      </c>
      <c r="P71" s="37" t="s">
        <v>40</v>
      </c>
      <c r="Q71" s="40">
        <f t="shared" si="1"/>
        <v>0</v>
      </c>
      <c r="R71" s="41" t="s">
        <v>2</v>
      </c>
    </row>
    <row r="72" spans="1:18" ht="18" customHeight="1">
      <c r="A72" s="129"/>
      <c r="B72" s="130"/>
      <c r="C72" s="88"/>
      <c r="D72" s="89"/>
      <c r="E72" s="46"/>
      <c r="F72" s="47"/>
      <c r="G72" s="47"/>
      <c r="H72" s="47"/>
      <c r="I72" s="47"/>
      <c r="J72" s="47"/>
      <c r="K72" s="47"/>
      <c r="L72" s="48" t="s">
        <v>7</v>
      </c>
      <c r="M72" s="124">
        <f>SUM(Q62:Q71)</f>
        <v>0</v>
      </c>
      <c r="N72" s="124"/>
      <c r="O72" s="124"/>
      <c r="P72" s="48" t="s">
        <v>77</v>
      </c>
      <c r="Q72" s="47">
        <f>ROUNDUP(M72,-3)</f>
        <v>0</v>
      </c>
      <c r="R72" s="49" t="s">
        <v>2</v>
      </c>
    </row>
    <row r="73" spans="1:18" ht="18" customHeight="1">
      <c r="A73" s="125" t="s">
        <v>71</v>
      </c>
      <c r="B73" s="126"/>
      <c r="C73" s="84">
        <f>Q83/1000</f>
        <v>0</v>
      </c>
      <c r="D73" s="85"/>
      <c r="E73" s="30">
        <v>1</v>
      </c>
      <c r="F73" s="198"/>
      <c r="G73" s="198"/>
      <c r="H73" s="31" t="s">
        <v>10</v>
      </c>
      <c r="I73" s="32">
        <v>0</v>
      </c>
      <c r="J73" s="31" t="s">
        <v>2</v>
      </c>
      <c r="K73" s="31" t="s">
        <v>38</v>
      </c>
      <c r="L73" s="32">
        <v>0</v>
      </c>
      <c r="M73" s="31" t="s">
        <v>4</v>
      </c>
      <c r="N73" s="31" t="s">
        <v>38</v>
      </c>
      <c r="O73" s="33">
        <v>1</v>
      </c>
      <c r="P73" s="31" t="s">
        <v>40</v>
      </c>
      <c r="Q73" s="34">
        <f aca="true" t="shared" si="2" ref="Q73:Q82">I73*L73*O73</f>
        <v>0</v>
      </c>
      <c r="R73" s="35" t="s">
        <v>2</v>
      </c>
    </row>
    <row r="74" spans="1:18" ht="18" customHeight="1">
      <c r="A74" s="127"/>
      <c r="B74" s="128"/>
      <c r="C74" s="86"/>
      <c r="D74" s="87"/>
      <c r="E74" s="36">
        <v>2</v>
      </c>
      <c r="F74" s="154"/>
      <c r="G74" s="154"/>
      <c r="H74" s="37" t="s">
        <v>10</v>
      </c>
      <c r="I74" s="38">
        <v>0</v>
      </c>
      <c r="J74" s="37" t="s">
        <v>2</v>
      </c>
      <c r="K74" s="37" t="s">
        <v>38</v>
      </c>
      <c r="L74" s="38">
        <v>0</v>
      </c>
      <c r="M74" s="37" t="s">
        <v>4</v>
      </c>
      <c r="N74" s="37" t="s">
        <v>38</v>
      </c>
      <c r="O74" s="39">
        <v>1</v>
      </c>
      <c r="P74" s="37" t="s">
        <v>40</v>
      </c>
      <c r="Q74" s="40">
        <f t="shared" si="2"/>
        <v>0</v>
      </c>
      <c r="R74" s="41" t="s">
        <v>2</v>
      </c>
    </row>
    <row r="75" spans="1:18" ht="18" customHeight="1">
      <c r="A75" s="127"/>
      <c r="B75" s="128"/>
      <c r="C75" s="86"/>
      <c r="D75" s="87"/>
      <c r="E75" s="36">
        <v>3</v>
      </c>
      <c r="F75" s="154"/>
      <c r="G75" s="154"/>
      <c r="H75" s="37" t="s">
        <v>10</v>
      </c>
      <c r="I75" s="38">
        <v>0</v>
      </c>
      <c r="J75" s="37" t="s">
        <v>2</v>
      </c>
      <c r="K75" s="37" t="s">
        <v>38</v>
      </c>
      <c r="L75" s="38">
        <v>0</v>
      </c>
      <c r="M75" s="37" t="s">
        <v>4</v>
      </c>
      <c r="N75" s="37" t="s">
        <v>38</v>
      </c>
      <c r="O75" s="39">
        <v>1</v>
      </c>
      <c r="P75" s="37" t="s">
        <v>40</v>
      </c>
      <c r="Q75" s="40">
        <f t="shared" si="2"/>
        <v>0</v>
      </c>
      <c r="R75" s="41" t="s">
        <v>2</v>
      </c>
    </row>
    <row r="76" spans="1:18" ht="18" customHeight="1" hidden="1">
      <c r="A76" s="127"/>
      <c r="B76" s="128"/>
      <c r="C76" s="86"/>
      <c r="D76" s="87"/>
      <c r="E76" s="36">
        <v>4</v>
      </c>
      <c r="F76" s="154"/>
      <c r="G76" s="154"/>
      <c r="H76" s="37" t="s">
        <v>10</v>
      </c>
      <c r="I76" s="38">
        <v>0</v>
      </c>
      <c r="J76" s="37" t="s">
        <v>2</v>
      </c>
      <c r="K76" s="37" t="s">
        <v>38</v>
      </c>
      <c r="L76" s="38">
        <v>0</v>
      </c>
      <c r="M76" s="37" t="s">
        <v>4</v>
      </c>
      <c r="N76" s="37" t="s">
        <v>38</v>
      </c>
      <c r="O76" s="39">
        <v>1</v>
      </c>
      <c r="P76" s="37" t="s">
        <v>40</v>
      </c>
      <c r="Q76" s="40">
        <f t="shared" si="2"/>
        <v>0</v>
      </c>
      <c r="R76" s="41" t="s">
        <v>2</v>
      </c>
    </row>
    <row r="77" spans="1:18" ht="18" customHeight="1" hidden="1">
      <c r="A77" s="127"/>
      <c r="B77" s="128"/>
      <c r="C77" s="86"/>
      <c r="D77" s="87"/>
      <c r="E77" s="36">
        <v>5</v>
      </c>
      <c r="F77" s="154"/>
      <c r="G77" s="154"/>
      <c r="H77" s="37" t="s">
        <v>10</v>
      </c>
      <c r="I77" s="38">
        <v>0</v>
      </c>
      <c r="J77" s="37" t="s">
        <v>2</v>
      </c>
      <c r="K77" s="37" t="s">
        <v>38</v>
      </c>
      <c r="L77" s="38">
        <v>0</v>
      </c>
      <c r="M77" s="37" t="s">
        <v>4</v>
      </c>
      <c r="N77" s="37" t="s">
        <v>38</v>
      </c>
      <c r="O77" s="39">
        <v>1</v>
      </c>
      <c r="P77" s="37" t="s">
        <v>40</v>
      </c>
      <c r="Q77" s="40">
        <f t="shared" si="2"/>
        <v>0</v>
      </c>
      <c r="R77" s="41" t="s">
        <v>2</v>
      </c>
    </row>
    <row r="78" spans="1:18" ht="18" customHeight="1" hidden="1">
      <c r="A78" s="127"/>
      <c r="B78" s="128"/>
      <c r="C78" s="86"/>
      <c r="D78" s="87"/>
      <c r="E78" s="36">
        <v>6</v>
      </c>
      <c r="F78" s="154"/>
      <c r="G78" s="154"/>
      <c r="H78" s="37" t="s">
        <v>10</v>
      </c>
      <c r="I78" s="38">
        <v>0</v>
      </c>
      <c r="J78" s="37" t="s">
        <v>2</v>
      </c>
      <c r="K78" s="37" t="s">
        <v>38</v>
      </c>
      <c r="L78" s="38">
        <v>0</v>
      </c>
      <c r="M78" s="37" t="s">
        <v>4</v>
      </c>
      <c r="N78" s="37" t="s">
        <v>38</v>
      </c>
      <c r="O78" s="39">
        <v>1</v>
      </c>
      <c r="P78" s="37" t="s">
        <v>40</v>
      </c>
      <c r="Q78" s="40">
        <f t="shared" si="2"/>
        <v>0</v>
      </c>
      <c r="R78" s="41" t="s">
        <v>2</v>
      </c>
    </row>
    <row r="79" spans="1:18" ht="18" customHeight="1" hidden="1">
      <c r="A79" s="127"/>
      <c r="B79" s="128"/>
      <c r="C79" s="86"/>
      <c r="D79" s="87"/>
      <c r="E79" s="36">
        <v>7</v>
      </c>
      <c r="F79" s="154"/>
      <c r="G79" s="154"/>
      <c r="H79" s="37" t="s">
        <v>10</v>
      </c>
      <c r="I79" s="38">
        <v>0</v>
      </c>
      <c r="J79" s="37" t="s">
        <v>2</v>
      </c>
      <c r="K79" s="37" t="s">
        <v>38</v>
      </c>
      <c r="L79" s="38">
        <v>0</v>
      </c>
      <c r="M79" s="37" t="s">
        <v>4</v>
      </c>
      <c r="N79" s="37" t="s">
        <v>38</v>
      </c>
      <c r="O79" s="39">
        <v>1</v>
      </c>
      <c r="P79" s="37" t="s">
        <v>40</v>
      </c>
      <c r="Q79" s="40">
        <f t="shared" si="2"/>
        <v>0</v>
      </c>
      <c r="R79" s="41" t="s">
        <v>2</v>
      </c>
    </row>
    <row r="80" spans="1:18" ht="18" customHeight="1" hidden="1">
      <c r="A80" s="127"/>
      <c r="B80" s="128"/>
      <c r="C80" s="86"/>
      <c r="D80" s="87"/>
      <c r="E80" s="36">
        <v>8</v>
      </c>
      <c r="F80" s="154"/>
      <c r="G80" s="154"/>
      <c r="H80" s="37" t="s">
        <v>10</v>
      </c>
      <c r="I80" s="38">
        <v>0</v>
      </c>
      <c r="J80" s="37" t="s">
        <v>2</v>
      </c>
      <c r="K80" s="37" t="s">
        <v>38</v>
      </c>
      <c r="L80" s="38">
        <v>0</v>
      </c>
      <c r="M80" s="37" t="s">
        <v>4</v>
      </c>
      <c r="N80" s="37" t="s">
        <v>38</v>
      </c>
      <c r="O80" s="39">
        <v>1</v>
      </c>
      <c r="P80" s="37" t="s">
        <v>40</v>
      </c>
      <c r="Q80" s="40">
        <f t="shared" si="2"/>
        <v>0</v>
      </c>
      <c r="R80" s="41" t="s">
        <v>2</v>
      </c>
    </row>
    <row r="81" spans="1:18" ht="18" customHeight="1" hidden="1">
      <c r="A81" s="127"/>
      <c r="B81" s="128"/>
      <c r="C81" s="86"/>
      <c r="D81" s="87"/>
      <c r="E81" s="36">
        <v>9</v>
      </c>
      <c r="F81" s="154"/>
      <c r="G81" s="154"/>
      <c r="H81" s="37" t="s">
        <v>10</v>
      </c>
      <c r="I81" s="38">
        <v>0</v>
      </c>
      <c r="J81" s="37" t="s">
        <v>2</v>
      </c>
      <c r="K81" s="37" t="s">
        <v>38</v>
      </c>
      <c r="L81" s="38">
        <v>0</v>
      </c>
      <c r="M81" s="37" t="s">
        <v>4</v>
      </c>
      <c r="N81" s="37" t="s">
        <v>38</v>
      </c>
      <c r="O81" s="39">
        <v>1</v>
      </c>
      <c r="P81" s="37" t="s">
        <v>40</v>
      </c>
      <c r="Q81" s="40">
        <f t="shared" si="2"/>
        <v>0</v>
      </c>
      <c r="R81" s="41" t="s">
        <v>2</v>
      </c>
    </row>
    <row r="82" spans="1:18" ht="18" customHeight="1" hidden="1">
      <c r="A82" s="127"/>
      <c r="B82" s="128"/>
      <c r="C82" s="86"/>
      <c r="D82" s="87"/>
      <c r="E82" s="36">
        <v>10</v>
      </c>
      <c r="F82" s="154"/>
      <c r="G82" s="154"/>
      <c r="H82" s="37" t="s">
        <v>10</v>
      </c>
      <c r="I82" s="38">
        <v>0</v>
      </c>
      <c r="J82" s="37" t="s">
        <v>2</v>
      </c>
      <c r="K82" s="37" t="s">
        <v>38</v>
      </c>
      <c r="L82" s="38">
        <v>0</v>
      </c>
      <c r="M82" s="37" t="s">
        <v>4</v>
      </c>
      <c r="N82" s="37" t="s">
        <v>38</v>
      </c>
      <c r="O82" s="39">
        <v>1</v>
      </c>
      <c r="P82" s="37" t="s">
        <v>40</v>
      </c>
      <c r="Q82" s="40">
        <f t="shared" si="2"/>
        <v>0</v>
      </c>
      <c r="R82" s="41" t="s">
        <v>2</v>
      </c>
    </row>
    <row r="83" spans="1:18" ht="18" customHeight="1">
      <c r="A83" s="129"/>
      <c r="B83" s="130"/>
      <c r="C83" s="88"/>
      <c r="D83" s="89"/>
      <c r="E83" s="203" t="s">
        <v>78</v>
      </c>
      <c r="F83" s="204"/>
      <c r="G83" s="204"/>
      <c r="H83" s="204"/>
      <c r="I83" s="204"/>
      <c r="J83" s="204"/>
      <c r="K83" s="204"/>
      <c r="L83" s="48" t="s">
        <v>7</v>
      </c>
      <c r="M83" s="124">
        <f>SUM(Q73:Q82)</f>
        <v>0</v>
      </c>
      <c r="N83" s="124"/>
      <c r="O83" s="124"/>
      <c r="P83" s="48" t="s">
        <v>77</v>
      </c>
      <c r="Q83" s="47">
        <f>ROUNDUP(M83,-3)</f>
        <v>0</v>
      </c>
      <c r="R83" s="49" t="s">
        <v>2</v>
      </c>
    </row>
    <row r="84" spans="1:18" ht="18" customHeight="1">
      <c r="A84" s="131" t="s">
        <v>45</v>
      </c>
      <c r="B84" s="18"/>
      <c r="C84" s="121">
        <f>SUM(C85:D167)</f>
        <v>0</v>
      </c>
      <c r="D84" s="122"/>
      <c r="E84" s="6"/>
      <c r="F84" s="14"/>
      <c r="G84" s="14"/>
      <c r="H84" s="14"/>
      <c r="I84" s="14"/>
      <c r="J84" s="14"/>
      <c r="K84" s="14"/>
      <c r="L84" s="14"/>
      <c r="M84" s="14"/>
      <c r="N84" s="14"/>
      <c r="O84" s="14"/>
      <c r="P84" s="14"/>
      <c r="Q84" s="25"/>
      <c r="R84" s="29"/>
    </row>
    <row r="85" spans="1:18" ht="18" customHeight="1">
      <c r="A85" s="132"/>
      <c r="B85" s="134" t="s">
        <v>72</v>
      </c>
      <c r="C85" s="84">
        <f>SUM(Q95/1000)</f>
        <v>0</v>
      </c>
      <c r="D85" s="85"/>
      <c r="E85" s="30">
        <v>1</v>
      </c>
      <c r="F85" s="198"/>
      <c r="G85" s="198"/>
      <c r="H85" s="31" t="s">
        <v>46</v>
      </c>
      <c r="I85" s="32">
        <v>0</v>
      </c>
      <c r="J85" s="31" t="s">
        <v>2</v>
      </c>
      <c r="K85" s="31" t="s">
        <v>38</v>
      </c>
      <c r="L85" s="32">
        <v>0</v>
      </c>
      <c r="M85" s="31" t="s">
        <v>22</v>
      </c>
      <c r="N85" s="31" t="s">
        <v>47</v>
      </c>
      <c r="O85" s="33">
        <v>1.1</v>
      </c>
      <c r="P85" s="31" t="s">
        <v>48</v>
      </c>
      <c r="Q85" s="34">
        <f>I85*L85*O85</f>
        <v>0</v>
      </c>
      <c r="R85" s="35" t="s">
        <v>2</v>
      </c>
    </row>
    <row r="86" spans="1:18" ht="18" customHeight="1">
      <c r="A86" s="132"/>
      <c r="B86" s="135"/>
      <c r="C86" s="86"/>
      <c r="D86" s="87"/>
      <c r="E86" s="36">
        <v>2</v>
      </c>
      <c r="F86" s="154"/>
      <c r="G86" s="154"/>
      <c r="H86" s="37" t="s">
        <v>46</v>
      </c>
      <c r="I86" s="38">
        <v>0</v>
      </c>
      <c r="J86" s="37" t="s">
        <v>2</v>
      </c>
      <c r="K86" s="37" t="s">
        <v>38</v>
      </c>
      <c r="L86" s="38">
        <v>0</v>
      </c>
      <c r="M86" s="37" t="s">
        <v>22</v>
      </c>
      <c r="N86" s="37" t="s">
        <v>47</v>
      </c>
      <c r="O86" s="39">
        <v>1.1</v>
      </c>
      <c r="P86" s="37" t="s">
        <v>48</v>
      </c>
      <c r="Q86" s="40">
        <f>I86*L86*O86</f>
        <v>0</v>
      </c>
      <c r="R86" s="41" t="s">
        <v>2</v>
      </c>
    </row>
    <row r="87" spans="1:18" ht="18" customHeight="1">
      <c r="A87" s="132"/>
      <c r="B87" s="135"/>
      <c r="C87" s="86"/>
      <c r="D87" s="87"/>
      <c r="E87" s="36">
        <v>3</v>
      </c>
      <c r="F87" s="90"/>
      <c r="G87" s="90"/>
      <c r="H87" s="37" t="s">
        <v>46</v>
      </c>
      <c r="I87" s="38">
        <v>0</v>
      </c>
      <c r="J87" s="37" t="s">
        <v>2</v>
      </c>
      <c r="K87" s="37" t="s">
        <v>38</v>
      </c>
      <c r="L87" s="38">
        <v>0</v>
      </c>
      <c r="M87" s="37" t="s">
        <v>22</v>
      </c>
      <c r="N87" s="37" t="s">
        <v>47</v>
      </c>
      <c r="O87" s="39">
        <v>1.1</v>
      </c>
      <c r="P87" s="37" t="s">
        <v>48</v>
      </c>
      <c r="Q87" s="40">
        <f>I87*L87*O87</f>
        <v>0</v>
      </c>
      <c r="R87" s="41" t="s">
        <v>2</v>
      </c>
    </row>
    <row r="88" spans="1:18" ht="18" customHeight="1">
      <c r="A88" s="132"/>
      <c r="B88" s="135"/>
      <c r="C88" s="86"/>
      <c r="D88" s="87"/>
      <c r="E88" s="36">
        <v>4</v>
      </c>
      <c r="F88" s="90"/>
      <c r="G88" s="90"/>
      <c r="H88" s="37" t="s">
        <v>10</v>
      </c>
      <c r="I88" s="38">
        <v>0</v>
      </c>
      <c r="J88" s="37" t="s">
        <v>2</v>
      </c>
      <c r="K88" s="37" t="s">
        <v>38</v>
      </c>
      <c r="L88" s="38">
        <v>0</v>
      </c>
      <c r="M88" s="37" t="s">
        <v>22</v>
      </c>
      <c r="N88" s="37" t="s">
        <v>38</v>
      </c>
      <c r="O88" s="39">
        <v>1.1</v>
      </c>
      <c r="P88" s="37" t="s">
        <v>40</v>
      </c>
      <c r="Q88" s="40">
        <f aca="true" t="shared" si="3" ref="Q88:Q94">I88*L88*O88</f>
        <v>0</v>
      </c>
      <c r="R88" s="41" t="s">
        <v>2</v>
      </c>
    </row>
    <row r="89" spans="1:18" ht="18" customHeight="1" hidden="1">
      <c r="A89" s="132"/>
      <c r="B89" s="135"/>
      <c r="C89" s="86"/>
      <c r="D89" s="87"/>
      <c r="E89" s="36">
        <v>5</v>
      </c>
      <c r="F89" s="90"/>
      <c r="G89" s="90"/>
      <c r="H89" s="37" t="s">
        <v>10</v>
      </c>
      <c r="I89" s="38">
        <v>0</v>
      </c>
      <c r="J89" s="37" t="s">
        <v>2</v>
      </c>
      <c r="K89" s="37" t="s">
        <v>38</v>
      </c>
      <c r="L89" s="38">
        <v>0</v>
      </c>
      <c r="M89" s="37" t="s">
        <v>22</v>
      </c>
      <c r="N89" s="37" t="s">
        <v>38</v>
      </c>
      <c r="O89" s="39">
        <v>1.05</v>
      </c>
      <c r="P89" s="37" t="s">
        <v>40</v>
      </c>
      <c r="Q89" s="40">
        <f t="shared" si="3"/>
        <v>0</v>
      </c>
      <c r="R89" s="41" t="s">
        <v>2</v>
      </c>
    </row>
    <row r="90" spans="1:18" ht="18" customHeight="1" hidden="1">
      <c r="A90" s="132"/>
      <c r="B90" s="135"/>
      <c r="C90" s="86"/>
      <c r="D90" s="87"/>
      <c r="E90" s="36">
        <v>6</v>
      </c>
      <c r="F90" s="90"/>
      <c r="G90" s="90"/>
      <c r="H90" s="37" t="s">
        <v>10</v>
      </c>
      <c r="I90" s="38">
        <v>0</v>
      </c>
      <c r="J90" s="37" t="s">
        <v>2</v>
      </c>
      <c r="K90" s="37" t="s">
        <v>38</v>
      </c>
      <c r="L90" s="38">
        <v>0</v>
      </c>
      <c r="M90" s="37" t="s">
        <v>22</v>
      </c>
      <c r="N90" s="37" t="s">
        <v>38</v>
      </c>
      <c r="O90" s="39">
        <v>1.05</v>
      </c>
      <c r="P90" s="37" t="s">
        <v>40</v>
      </c>
      <c r="Q90" s="40">
        <f t="shared" si="3"/>
        <v>0</v>
      </c>
      <c r="R90" s="41" t="s">
        <v>2</v>
      </c>
    </row>
    <row r="91" spans="1:18" ht="18" customHeight="1" hidden="1">
      <c r="A91" s="132"/>
      <c r="B91" s="135"/>
      <c r="C91" s="86"/>
      <c r="D91" s="87"/>
      <c r="E91" s="36">
        <v>7</v>
      </c>
      <c r="F91" s="90"/>
      <c r="G91" s="90"/>
      <c r="H91" s="37" t="s">
        <v>10</v>
      </c>
      <c r="I91" s="38">
        <v>0</v>
      </c>
      <c r="J91" s="37" t="s">
        <v>2</v>
      </c>
      <c r="K91" s="37" t="s">
        <v>38</v>
      </c>
      <c r="L91" s="38">
        <v>0</v>
      </c>
      <c r="M91" s="37" t="s">
        <v>22</v>
      </c>
      <c r="N91" s="37" t="s">
        <v>38</v>
      </c>
      <c r="O91" s="39">
        <v>1.05</v>
      </c>
      <c r="P91" s="37" t="s">
        <v>40</v>
      </c>
      <c r="Q91" s="40">
        <f t="shared" si="3"/>
        <v>0</v>
      </c>
      <c r="R91" s="41" t="s">
        <v>2</v>
      </c>
    </row>
    <row r="92" spans="1:18" ht="18" customHeight="1" hidden="1">
      <c r="A92" s="132"/>
      <c r="B92" s="135"/>
      <c r="C92" s="86"/>
      <c r="D92" s="87"/>
      <c r="E92" s="36">
        <v>8</v>
      </c>
      <c r="F92" s="90"/>
      <c r="G92" s="90"/>
      <c r="H92" s="37" t="s">
        <v>10</v>
      </c>
      <c r="I92" s="38">
        <v>0</v>
      </c>
      <c r="J92" s="37" t="s">
        <v>2</v>
      </c>
      <c r="K92" s="37" t="s">
        <v>38</v>
      </c>
      <c r="L92" s="38">
        <v>0</v>
      </c>
      <c r="M92" s="37" t="s">
        <v>22</v>
      </c>
      <c r="N92" s="37" t="s">
        <v>38</v>
      </c>
      <c r="O92" s="39">
        <v>1.05</v>
      </c>
      <c r="P92" s="37" t="s">
        <v>40</v>
      </c>
      <c r="Q92" s="40">
        <f t="shared" si="3"/>
        <v>0</v>
      </c>
      <c r="R92" s="41" t="s">
        <v>2</v>
      </c>
    </row>
    <row r="93" spans="1:18" ht="18" customHeight="1" hidden="1">
      <c r="A93" s="132"/>
      <c r="B93" s="135"/>
      <c r="C93" s="86"/>
      <c r="D93" s="87"/>
      <c r="E93" s="36">
        <v>9</v>
      </c>
      <c r="F93" s="90"/>
      <c r="G93" s="90"/>
      <c r="H93" s="37" t="s">
        <v>10</v>
      </c>
      <c r="I93" s="38">
        <v>0</v>
      </c>
      <c r="J93" s="37" t="s">
        <v>2</v>
      </c>
      <c r="K93" s="37" t="s">
        <v>38</v>
      </c>
      <c r="L93" s="38">
        <v>0</v>
      </c>
      <c r="M93" s="37" t="s">
        <v>22</v>
      </c>
      <c r="N93" s="37" t="s">
        <v>38</v>
      </c>
      <c r="O93" s="39">
        <v>1.05</v>
      </c>
      <c r="P93" s="37" t="s">
        <v>40</v>
      </c>
      <c r="Q93" s="40">
        <f t="shared" si="3"/>
        <v>0</v>
      </c>
      <c r="R93" s="41" t="s">
        <v>2</v>
      </c>
    </row>
    <row r="94" spans="1:18" ht="18" customHeight="1" hidden="1">
      <c r="A94" s="132"/>
      <c r="B94" s="135"/>
      <c r="C94" s="86"/>
      <c r="D94" s="87"/>
      <c r="E94" s="36">
        <v>10</v>
      </c>
      <c r="F94" s="90"/>
      <c r="G94" s="90"/>
      <c r="H94" s="37" t="s">
        <v>10</v>
      </c>
      <c r="I94" s="38">
        <v>0</v>
      </c>
      <c r="J94" s="37" t="s">
        <v>2</v>
      </c>
      <c r="K94" s="37" t="s">
        <v>38</v>
      </c>
      <c r="L94" s="38">
        <v>0</v>
      </c>
      <c r="M94" s="37" t="s">
        <v>22</v>
      </c>
      <c r="N94" s="37" t="s">
        <v>38</v>
      </c>
      <c r="O94" s="39">
        <v>1.05</v>
      </c>
      <c r="P94" s="37" t="s">
        <v>40</v>
      </c>
      <c r="Q94" s="40">
        <f t="shared" si="3"/>
        <v>0</v>
      </c>
      <c r="R94" s="41" t="s">
        <v>2</v>
      </c>
    </row>
    <row r="95" spans="1:21" ht="18" customHeight="1">
      <c r="A95" s="132"/>
      <c r="B95" s="136"/>
      <c r="C95" s="88"/>
      <c r="D95" s="89"/>
      <c r="E95" s="203" t="s">
        <v>95</v>
      </c>
      <c r="F95" s="204"/>
      <c r="G95" s="204"/>
      <c r="H95" s="204"/>
      <c r="I95" s="204"/>
      <c r="J95" s="204"/>
      <c r="K95" s="204"/>
      <c r="L95" s="48" t="s">
        <v>7</v>
      </c>
      <c r="M95" s="124">
        <f>SUM(Q85:Q94)</f>
        <v>0</v>
      </c>
      <c r="N95" s="124"/>
      <c r="O95" s="124"/>
      <c r="P95" s="48" t="s">
        <v>77</v>
      </c>
      <c r="Q95" s="47">
        <f>ROUNDUP(M95,-3)</f>
        <v>0</v>
      </c>
      <c r="R95" s="49" t="s">
        <v>2</v>
      </c>
      <c r="S95" s="109"/>
      <c r="T95" s="110"/>
      <c r="U95" s="110"/>
    </row>
    <row r="96" spans="1:18" ht="18" customHeight="1" hidden="1">
      <c r="A96" s="132"/>
      <c r="B96" s="137" t="s">
        <v>29</v>
      </c>
      <c r="C96" s="84">
        <f>Q106/1000</f>
        <v>0</v>
      </c>
      <c r="D96" s="85"/>
      <c r="E96" s="30">
        <v>1</v>
      </c>
      <c r="F96" s="150"/>
      <c r="G96" s="150"/>
      <c r="H96" s="31" t="s">
        <v>10</v>
      </c>
      <c r="I96" s="32">
        <v>0</v>
      </c>
      <c r="J96" s="31" t="s">
        <v>2</v>
      </c>
      <c r="K96" s="31" t="s">
        <v>38</v>
      </c>
      <c r="L96" s="32">
        <v>0</v>
      </c>
      <c r="M96" s="31" t="s">
        <v>22</v>
      </c>
      <c r="N96" s="31" t="s">
        <v>38</v>
      </c>
      <c r="O96" s="33">
        <v>1.05</v>
      </c>
      <c r="P96" s="31" t="s">
        <v>40</v>
      </c>
      <c r="Q96" s="34">
        <f aca="true" t="shared" si="4" ref="Q96:Q105">I96*L96*O96</f>
        <v>0</v>
      </c>
      <c r="R96" s="35" t="s">
        <v>2</v>
      </c>
    </row>
    <row r="97" spans="1:18" ht="18" customHeight="1" hidden="1">
      <c r="A97" s="132"/>
      <c r="B97" s="135"/>
      <c r="C97" s="86"/>
      <c r="D97" s="87"/>
      <c r="E97" s="36">
        <v>2</v>
      </c>
      <c r="F97" s="90"/>
      <c r="G97" s="90"/>
      <c r="H97" s="37" t="s">
        <v>10</v>
      </c>
      <c r="I97" s="38">
        <v>0</v>
      </c>
      <c r="J97" s="37" t="s">
        <v>2</v>
      </c>
      <c r="K97" s="37" t="s">
        <v>38</v>
      </c>
      <c r="L97" s="38">
        <v>0</v>
      </c>
      <c r="M97" s="37" t="s">
        <v>22</v>
      </c>
      <c r="N97" s="37" t="s">
        <v>38</v>
      </c>
      <c r="O97" s="39">
        <v>1.05</v>
      </c>
      <c r="P97" s="37" t="s">
        <v>40</v>
      </c>
      <c r="Q97" s="40">
        <f t="shared" si="4"/>
        <v>0</v>
      </c>
      <c r="R97" s="41" t="s">
        <v>2</v>
      </c>
    </row>
    <row r="98" spans="1:18" ht="18" customHeight="1" hidden="1">
      <c r="A98" s="132"/>
      <c r="B98" s="135"/>
      <c r="C98" s="86"/>
      <c r="D98" s="87"/>
      <c r="E98" s="36">
        <v>3</v>
      </c>
      <c r="F98" s="90"/>
      <c r="G98" s="90"/>
      <c r="H98" s="37" t="s">
        <v>10</v>
      </c>
      <c r="I98" s="38">
        <v>0</v>
      </c>
      <c r="J98" s="37" t="s">
        <v>2</v>
      </c>
      <c r="K98" s="37" t="s">
        <v>38</v>
      </c>
      <c r="L98" s="38">
        <v>0</v>
      </c>
      <c r="M98" s="37" t="s">
        <v>22</v>
      </c>
      <c r="N98" s="37" t="s">
        <v>38</v>
      </c>
      <c r="O98" s="39">
        <v>1.05</v>
      </c>
      <c r="P98" s="37" t="s">
        <v>40</v>
      </c>
      <c r="Q98" s="40">
        <f t="shared" si="4"/>
        <v>0</v>
      </c>
      <c r="R98" s="41" t="s">
        <v>2</v>
      </c>
    </row>
    <row r="99" spans="1:18" ht="18" customHeight="1" hidden="1">
      <c r="A99" s="132"/>
      <c r="B99" s="135"/>
      <c r="C99" s="86"/>
      <c r="D99" s="87"/>
      <c r="E99" s="36">
        <v>4</v>
      </c>
      <c r="F99" s="90"/>
      <c r="G99" s="90"/>
      <c r="H99" s="37" t="s">
        <v>10</v>
      </c>
      <c r="I99" s="38">
        <v>0</v>
      </c>
      <c r="J99" s="37" t="s">
        <v>2</v>
      </c>
      <c r="K99" s="37" t="s">
        <v>38</v>
      </c>
      <c r="L99" s="38">
        <v>0</v>
      </c>
      <c r="M99" s="37" t="s">
        <v>22</v>
      </c>
      <c r="N99" s="37" t="s">
        <v>38</v>
      </c>
      <c r="O99" s="39">
        <v>1.05</v>
      </c>
      <c r="P99" s="37" t="s">
        <v>40</v>
      </c>
      <c r="Q99" s="40">
        <f t="shared" si="4"/>
        <v>0</v>
      </c>
      <c r="R99" s="41" t="s">
        <v>2</v>
      </c>
    </row>
    <row r="100" spans="1:18" ht="18" customHeight="1" hidden="1">
      <c r="A100" s="132"/>
      <c r="B100" s="135"/>
      <c r="C100" s="86"/>
      <c r="D100" s="87"/>
      <c r="E100" s="36">
        <v>5</v>
      </c>
      <c r="F100" s="90"/>
      <c r="G100" s="90"/>
      <c r="H100" s="37" t="s">
        <v>10</v>
      </c>
      <c r="I100" s="38">
        <v>0</v>
      </c>
      <c r="J100" s="37" t="s">
        <v>2</v>
      </c>
      <c r="K100" s="37" t="s">
        <v>38</v>
      </c>
      <c r="L100" s="38">
        <v>0</v>
      </c>
      <c r="M100" s="37" t="s">
        <v>22</v>
      </c>
      <c r="N100" s="37" t="s">
        <v>38</v>
      </c>
      <c r="O100" s="39">
        <v>1.05</v>
      </c>
      <c r="P100" s="37" t="s">
        <v>40</v>
      </c>
      <c r="Q100" s="40">
        <f t="shared" si="4"/>
        <v>0</v>
      </c>
      <c r="R100" s="41" t="s">
        <v>2</v>
      </c>
    </row>
    <row r="101" spans="1:18" ht="18" customHeight="1" hidden="1">
      <c r="A101" s="132"/>
      <c r="B101" s="135"/>
      <c r="C101" s="86"/>
      <c r="D101" s="87"/>
      <c r="E101" s="36">
        <v>6</v>
      </c>
      <c r="F101" s="90"/>
      <c r="G101" s="90"/>
      <c r="H101" s="37" t="s">
        <v>10</v>
      </c>
      <c r="I101" s="38">
        <v>0</v>
      </c>
      <c r="J101" s="37" t="s">
        <v>2</v>
      </c>
      <c r="K101" s="37" t="s">
        <v>38</v>
      </c>
      <c r="L101" s="38">
        <v>0</v>
      </c>
      <c r="M101" s="37" t="s">
        <v>22</v>
      </c>
      <c r="N101" s="37" t="s">
        <v>38</v>
      </c>
      <c r="O101" s="39">
        <v>1.05</v>
      </c>
      <c r="P101" s="37" t="s">
        <v>40</v>
      </c>
      <c r="Q101" s="40">
        <f t="shared" si="4"/>
        <v>0</v>
      </c>
      <c r="R101" s="41" t="s">
        <v>2</v>
      </c>
    </row>
    <row r="102" spans="1:18" ht="18" customHeight="1" hidden="1">
      <c r="A102" s="132"/>
      <c r="B102" s="135"/>
      <c r="C102" s="86"/>
      <c r="D102" s="87"/>
      <c r="E102" s="36">
        <v>7</v>
      </c>
      <c r="F102" s="90"/>
      <c r="G102" s="90"/>
      <c r="H102" s="37" t="s">
        <v>10</v>
      </c>
      <c r="I102" s="38">
        <v>0</v>
      </c>
      <c r="J102" s="37" t="s">
        <v>2</v>
      </c>
      <c r="K102" s="37" t="s">
        <v>38</v>
      </c>
      <c r="L102" s="38">
        <v>0</v>
      </c>
      <c r="M102" s="37" t="s">
        <v>22</v>
      </c>
      <c r="N102" s="37" t="s">
        <v>38</v>
      </c>
      <c r="O102" s="39">
        <v>1.05</v>
      </c>
      <c r="P102" s="37" t="s">
        <v>40</v>
      </c>
      <c r="Q102" s="40">
        <f t="shared" si="4"/>
        <v>0</v>
      </c>
      <c r="R102" s="41" t="s">
        <v>2</v>
      </c>
    </row>
    <row r="103" spans="1:18" ht="18" customHeight="1" hidden="1">
      <c r="A103" s="132"/>
      <c r="B103" s="135"/>
      <c r="C103" s="86"/>
      <c r="D103" s="87"/>
      <c r="E103" s="36">
        <v>8</v>
      </c>
      <c r="F103" s="90"/>
      <c r="G103" s="90"/>
      <c r="H103" s="37" t="s">
        <v>10</v>
      </c>
      <c r="I103" s="38">
        <v>0</v>
      </c>
      <c r="J103" s="37" t="s">
        <v>2</v>
      </c>
      <c r="K103" s="37" t="s">
        <v>38</v>
      </c>
      <c r="L103" s="38">
        <v>0</v>
      </c>
      <c r="M103" s="37" t="s">
        <v>22</v>
      </c>
      <c r="N103" s="37" t="s">
        <v>38</v>
      </c>
      <c r="O103" s="39">
        <v>1.05</v>
      </c>
      <c r="P103" s="37" t="s">
        <v>40</v>
      </c>
      <c r="Q103" s="40">
        <f t="shared" si="4"/>
        <v>0</v>
      </c>
      <c r="R103" s="41" t="s">
        <v>2</v>
      </c>
    </row>
    <row r="104" spans="1:18" ht="18" customHeight="1" hidden="1">
      <c r="A104" s="132"/>
      <c r="B104" s="135"/>
      <c r="C104" s="86"/>
      <c r="D104" s="87"/>
      <c r="E104" s="36">
        <v>9</v>
      </c>
      <c r="F104" s="90"/>
      <c r="G104" s="90"/>
      <c r="H104" s="37" t="s">
        <v>10</v>
      </c>
      <c r="I104" s="38">
        <v>0</v>
      </c>
      <c r="J104" s="37" t="s">
        <v>2</v>
      </c>
      <c r="K104" s="37" t="s">
        <v>38</v>
      </c>
      <c r="L104" s="38">
        <v>0</v>
      </c>
      <c r="M104" s="37" t="s">
        <v>22</v>
      </c>
      <c r="N104" s="37" t="s">
        <v>38</v>
      </c>
      <c r="O104" s="39">
        <v>1.05</v>
      </c>
      <c r="P104" s="37" t="s">
        <v>40</v>
      </c>
      <c r="Q104" s="40">
        <f t="shared" si="4"/>
        <v>0</v>
      </c>
      <c r="R104" s="41" t="s">
        <v>2</v>
      </c>
    </row>
    <row r="105" spans="1:18" ht="18" customHeight="1" hidden="1">
      <c r="A105" s="132"/>
      <c r="B105" s="135"/>
      <c r="C105" s="86"/>
      <c r="D105" s="87"/>
      <c r="E105" s="36">
        <v>10</v>
      </c>
      <c r="F105" s="90"/>
      <c r="G105" s="90"/>
      <c r="H105" s="37" t="s">
        <v>10</v>
      </c>
      <c r="I105" s="38">
        <v>0</v>
      </c>
      <c r="J105" s="37" t="s">
        <v>2</v>
      </c>
      <c r="K105" s="37" t="s">
        <v>38</v>
      </c>
      <c r="L105" s="38">
        <v>0</v>
      </c>
      <c r="M105" s="37" t="s">
        <v>22</v>
      </c>
      <c r="N105" s="37" t="s">
        <v>38</v>
      </c>
      <c r="O105" s="39">
        <v>1.05</v>
      </c>
      <c r="P105" s="37" t="s">
        <v>40</v>
      </c>
      <c r="Q105" s="40">
        <f t="shared" si="4"/>
        <v>0</v>
      </c>
      <c r="R105" s="41" t="s">
        <v>2</v>
      </c>
    </row>
    <row r="106" spans="1:18" ht="18" customHeight="1" hidden="1">
      <c r="A106" s="132"/>
      <c r="B106" s="136"/>
      <c r="C106" s="88"/>
      <c r="D106" s="89"/>
      <c r="E106" s="46"/>
      <c r="F106" s="47"/>
      <c r="G106" s="47"/>
      <c r="H106" s="47"/>
      <c r="I106" s="47"/>
      <c r="J106" s="47"/>
      <c r="K106" s="47"/>
      <c r="L106" s="47" t="s">
        <v>7</v>
      </c>
      <c r="M106" s="124">
        <f>SUM(Q96:Q105)</f>
        <v>0</v>
      </c>
      <c r="N106" s="124"/>
      <c r="O106" s="124"/>
      <c r="P106" s="48" t="s">
        <v>77</v>
      </c>
      <c r="Q106" s="47">
        <f>ROUNDUP(M106,-3)</f>
        <v>0</v>
      </c>
      <c r="R106" s="49" t="s">
        <v>2</v>
      </c>
    </row>
    <row r="107" spans="1:18" ht="18" customHeight="1">
      <c r="A107" s="132"/>
      <c r="B107" s="173" t="s">
        <v>65</v>
      </c>
      <c r="C107" s="176">
        <f>SUM(Q117/1000)</f>
        <v>0</v>
      </c>
      <c r="D107" s="177"/>
      <c r="E107" s="30">
        <v>1</v>
      </c>
      <c r="F107" s="150"/>
      <c r="G107" s="150"/>
      <c r="H107" s="31" t="s">
        <v>46</v>
      </c>
      <c r="I107" s="32">
        <v>0</v>
      </c>
      <c r="J107" s="31" t="s">
        <v>2</v>
      </c>
      <c r="K107" s="31" t="s">
        <v>38</v>
      </c>
      <c r="L107" s="32">
        <v>0</v>
      </c>
      <c r="M107" s="31" t="s">
        <v>19</v>
      </c>
      <c r="N107" s="31" t="s">
        <v>41</v>
      </c>
      <c r="O107" s="33">
        <v>1.1</v>
      </c>
      <c r="P107" s="31" t="s">
        <v>44</v>
      </c>
      <c r="Q107" s="34">
        <f>I107*L107*O107</f>
        <v>0</v>
      </c>
      <c r="R107" s="35" t="s">
        <v>2</v>
      </c>
    </row>
    <row r="108" spans="1:18" ht="18" customHeight="1">
      <c r="A108" s="132"/>
      <c r="B108" s="174"/>
      <c r="C108" s="178"/>
      <c r="D108" s="179"/>
      <c r="E108" s="36">
        <v>2</v>
      </c>
      <c r="F108" s="90"/>
      <c r="G108" s="90"/>
      <c r="H108" s="37" t="s">
        <v>10</v>
      </c>
      <c r="I108" s="38">
        <v>0</v>
      </c>
      <c r="J108" s="37" t="s">
        <v>2</v>
      </c>
      <c r="K108" s="37" t="s">
        <v>38</v>
      </c>
      <c r="L108" s="38">
        <v>0</v>
      </c>
      <c r="M108" s="37" t="s">
        <v>19</v>
      </c>
      <c r="N108" s="37" t="s">
        <v>38</v>
      </c>
      <c r="O108" s="39">
        <v>1.1</v>
      </c>
      <c r="P108" s="37" t="s">
        <v>40</v>
      </c>
      <c r="Q108" s="40">
        <f aca="true" t="shared" si="5" ref="Q108:Q116">I108*L108*O108</f>
        <v>0</v>
      </c>
      <c r="R108" s="41" t="s">
        <v>2</v>
      </c>
    </row>
    <row r="109" spans="1:18" ht="18" customHeight="1" hidden="1">
      <c r="A109" s="132"/>
      <c r="B109" s="174"/>
      <c r="C109" s="178"/>
      <c r="D109" s="179"/>
      <c r="E109" s="36">
        <v>3</v>
      </c>
      <c r="F109" s="90"/>
      <c r="G109" s="90"/>
      <c r="H109" s="37" t="s">
        <v>10</v>
      </c>
      <c r="I109" s="38">
        <v>0</v>
      </c>
      <c r="J109" s="37" t="s">
        <v>2</v>
      </c>
      <c r="K109" s="37" t="s">
        <v>38</v>
      </c>
      <c r="L109" s="38">
        <v>0</v>
      </c>
      <c r="M109" s="37" t="s">
        <v>19</v>
      </c>
      <c r="N109" s="37" t="s">
        <v>38</v>
      </c>
      <c r="O109" s="39">
        <v>1.05</v>
      </c>
      <c r="P109" s="37" t="s">
        <v>40</v>
      </c>
      <c r="Q109" s="40">
        <f t="shared" si="5"/>
        <v>0</v>
      </c>
      <c r="R109" s="41" t="s">
        <v>2</v>
      </c>
    </row>
    <row r="110" spans="1:18" ht="18" customHeight="1" hidden="1">
      <c r="A110" s="132"/>
      <c r="B110" s="174"/>
      <c r="C110" s="178"/>
      <c r="D110" s="179"/>
      <c r="E110" s="36">
        <v>4</v>
      </c>
      <c r="F110" s="90"/>
      <c r="G110" s="90"/>
      <c r="H110" s="37" t="s">
        <v>10</v>
      </c>
      <c r="I110" s="38">
        <v>0</v>
      </c>
      <c r="J110" s="37" t="s">
        <v>2</v>
      </c>
      <c r="K110" s="37" t="s">
        <v>38</v>
      </c>
      <c r="L110" s="38">
        <v>0</v>
      </c>
      <c r="M110" s="37" t="s">
        <v>19</v>
      </c>
      <c r="N110" s="37" t="s">
        <v>38</v>
      </c>
      <c r="O110" s="39">
        <v>1.05</v>
      </c>
      <c r="P110" s="37" t="s">
        <v>40</v>
      </c>
      <c r="Q110" s="40">
        <f t="shared" si="5"/>
        <v>0</v>
      </c>
      <c r="R110" s="41" t="s">
        <v>2</v>
      </c>
    </row>
    <row r="111" spans="1:18" ht="18" customHeight="1" hidden="1">
      <c r="A111" s="132"/>
      <c r="B111" s="174"/>
      <c r="C111" s="178"/>
      <c r="D111" s="179"/>
      <c r="E111" s="36">
        <v>5</v>
      </c>
      <c r="F111" s="90"/>
      <c r="G111" s="90"/>
      <c r="H111" s="37" t="s">
        <v>10</v>
      </c>
      <c r="I111" s="38">
        <v>0</v>
      </c>
      <c r="J111" s="37" t="s">
        <v>2</v>
      </c>
      <c r="K111" s="37" t="s">
        <v>38</v>
      </c>
      <c r="L111" s="38">
        <v>0</v>
      </c>
      <c r="M111" s="37" t="s">
        <v>19</v>
      </c>
      <c r="N111" s="37" t="s">
        <v>38</v>
      </c>
      <c r="O111" s="39">
        <v>1.05</v>
      </c>
      <c r="P111" s="37" t="s">
        <v>40</v>
      </c>
      <c r="Q111" s="40">
        <f t="shared" si="5"/>
        <v>0</v>
      </c>
      <c r="R111" s="41" t="s">
        <v>2</v>
      </c>
    </row>
    <row r="112" spans="1:18" ht="18" customHeight="1" hidden="1">
      <c r="A112" s="132"/>
      <c r="B112" s="174"/>
      <c r="C112" s="178"/>
      <c r="D112" s="179"/>
      <c r="E112" s="36">
        <v>6</v>
      </c>
      <c r="F112" s="90"/>
      <c r="G112" s="90"/>
      <c r="H112" s="37" t="s">
        <v>10</v>
      </c>
      <c r="I112" s="38">
        <v>0</v>
      </c>
      <c r="J112" s="37" t="s">
        <v>2</v>
      </c>
      <c r="K112" s="37" t="s">
        <v>38</v>
      </c>
      <c r="L112" s="38">
        <v>0</v>
      </c>
      <c r="M112" s="37" t="s">
        <v>19</v>
      </c>
      <c r="N112" s="37" t="s">
        <v>38</v>
      </c>
      <c r="O112" s="39">
        <v>1.05</v>
      </c>
      <c r="P112" s="37" t="s">
        <v>40</v>
      </c>
      <c r="Q112" s="40">
        <f t="shared" si="5"/>
        <v>0</v>
      </c>
      <c r="R112" s="41" t="s">
        <v>2</v>
      </c>
    </row>
    <row r="113" spans="1:18" ht="18" customHeight="1" hidden="1">
      <c r="A113" s="132"/>
      <c r="B113" s="174"/>
      <c r="C113" s="178"/>
      <c r="D113" s="179"/>
      <c r="E113" s="36">
        <v>7</v>
      </c>
      <c r="F113" s="90"/>
      <c r="G113" s="90"/>
      <c r="H113" s="37" t="s">
        <v>10</v>
      </c>
      <c r="I113" s="38">
        <v>0</v>
      </c>
      <c r="J113" s="37" t="s">
        <v>2</v>
      </c>
      <c r="K113" s="37" t="s">
        <v>38</v>
      </c>
      <c r="L113" s="38">
        <v>0</v>
      </c>
      <c r="M113" s="37" t="s">
        <v>19</v>
      </c>
      <c r="N113" s="37" t="s">
        <v>38</v>
      </c>
      <c r="O113" s="39">
        <v>1.05</v>
      </c>
      <c r="P113" s="37" t="s">
        <v>40</v>
      </c>
      <c r="Q113" s="40">
        <f t="shared" si="5"/>
        <v>0</v>
      </c>
      <c r="R113" s="41" t="s">
        <v>2</v>
      </c>
    </row>
    <row r="114" spans="1:18" ht="18" customHeight="1" hidden="1">
      <c r="A114" s="132"/>
      <c r="B114" s="174"/>
      <c r="C114" s="178"/>
      <c r="D114" s="179"/>
      <c r="E114" s="36">
        <v>8</v>
      </c>
      <c r="F114" s="90"/>
      <c r="G114" s="90"/>
      <c r="H114" s="37" t="s">
        <v>10</v>
      </c>
      <c r="I114" s="38">
        <v>0</v>
      </c>
      <c r="J114" s="37" t="s">
        <v>2</v>
      </c>
      <c r="K114" s="37" t="s">
        <v>38</v>
      </c>
      <c r="L114" s="38">
        <v>0</v>
      </c>
      <c r="M114" s="37" t="s">
        <v>19</v>
      </c>
      <c r="N114" s="37" t="s">
        <v>38</v>
      </c>
      <c r="O114" s="39">
        <v>1.05</v>
      </c>
      <c r="P114" s="37" t="s">
        <v>40</v>
      </c>
      <c r="Q114" s="40">
        <f t="shared" si="5"/>
        <v>0</v>
      </c>
      <c r="R114" s="41" t="s">
        <v>2</v>
      </c>
    </row>
    <row r="115" spans="1:18" ht="18" customHeight="1" hidden="1">
      <c r="A115" s="132"/>
      <c r="B115" s="174"/>
      <c r="C115" s="178"/>
      <c r="D115" s="179"/>
      <c r="E115" s="36">
        <v>9</v>
      </c>
      <c r="F115" s="90"/>
      <c r="G115" s="90"/>
      <c r="H115" s="37" t="s">
        <v>10</v>
      </c>
      <c r="I115" s="38">
        <v>0</v>
      </c>
      <c r="J115" s="37" t="s">
        <v>2</v>
      </c>
      <c r="K115" s="37" t="s">
        <v>38</v>
      </c>
      <c r="L115" s="38">
        <v>0</v>
      </c>
      <c r="M115" s="37" t="s">
        <v>19</v>
      </c>
      <c r="N115" s="37" t="s">
        <v>38</v>
      </c>
      <c r="O115" s="39">
        <v>1.05</v>
      </c>
      <c r="P115" s="37" t="s">
        <v>40</v>
      </c>
      <c r="Q115" s="40">
        <f t="shared" si="5"/>
        <v>0</v>
      </c>
      <c r="R115" s="41" t="s">
        <v>2</v>
      </c>
    </row>
    <row r="116" spans="1:18" ht="18" customHeight="1" hidden="1">
      <c r="A116" s="132"/>
      <c r="B116" s="174"/>
      <c r="C116" s="178"/>
      <c r="D116" s="179"/>
      <c r="E116" s="36">
        <v>10</v>
      </c>
      <c r="F116" s="90"/>
      <c r="G116" s="90"/>
      <c r="H116" s="37" t="s">
        <v>10</v>
      </c>
      <c r="I116" s="38">
        <v>0</v>
      </c>
      <c r="J116" s="37" t="s">
        <v>2</v>
      </c>
      <c r="K116" s="37" t="s">
        <v>38</v>
      </c>
      <c r="L116" s="38">
        <v>0</v>
      </c>
      <c r="M116" s="37" t="s">
        <v>19</v>
      </c>
      <c r="N116" s="37" t="s">
        <v>38</v>
      </c>
      <c r="O116" s="39">
        <v>1.05</v>
      </c>
      <c r="P116" s="37" t="s">
        <v>40</v>
      </c>
      <c r="Q116" s="40">
        <f t="shared" si="5"/>
        <v>0</v>
      </c>
      <c r="R116" s="41" t="s">
        <v>2</v>
      </c>
    </row>
    <row r="117" spans="1:18" ht="18" customHeight="1">
      <c r="A117" s="132"/>
      <c r="B117" s="175"/>
      <c r="C117" s="180"/>
      <c r="D117" s="181"/>
      <c r="E117" s="152" t="s">
        <v>92</v>
      </c>
      <c r="F117" s="153"/>
      <c r="G117" s="153"/>
      <c r="H117" s="153"/>
      <c r="I117" s="153"/>
      <c r="J117" s="153"/>
      <c r="K117" s="153"/>
      <c r="L117" s="48" t="s">
        <v>7</v>
      </c>
      <c r="M117" s="124">
        <f>SUM(Q107:Q116)</f>
        <v>0</v>
      </c>
      <c r="N117" s="124"/>
      <c r="O117" s="124"/>
      <c r="P117" s="48" t="s">
        <v>77</v>
      </c>
      <c r="Q117" s="47">
        <f>ROUNDUP(M117,-3)</f>
        <v>0</v>
      </c>
      <c r="R117" s="49" t="s">
        <v>2</v>
      </c>
    </row>
    <row r="118" spans="1:18" ht="18" customHeight="1">
      <c r="A118" s="132"/>
      <c r="B118" s="134" t="s">
        <v>87</v>
      </c>
      <c r="C118" s="84">
        <f>SUM(Q128/1000)</f>
        <v>0</v>
      </c>
      <c r="D118" s="85"/>
      <c r="E118" s="30">
        <v>1</v>
      </c>
      <c r="F118" s="150"/>
      <c r="G118" s="150"/>
      <c r="H118" s="31" t="s">
        <v>10</v>
      </c>
      <c r="I118" s="32">
        <v>0</v>
      </c>
      <c r="J118" s="31" t="s">
        <v>2</v>
      </c>
      <c r="K118" s="31" t="s">
        <v>38</v>
      </c>
      <c r="L118" s="32">
        <v>0</v>
      </c>
      <c r="M118" s="31" t="s">
        <v>3</v>
      </c>
      <c r="N118" s="31" t="s">
        <v>39</v>
      </c>
      <c r="O118" s="33">
        <v>1.1</v>
      </c>
      <c r="P118" s="31" t="s">
        <v>49</v>
      </c>
      <c r="Q118" s="34">
        <f>I118*L118*O118</f>
        <v>0</v>
      </c>
      <c r="R118" s="35" t="s">
        <v>2</v>
      </c>
    </row>
    <row r="119" spans="1:18" ht="18" customHeight="1">
      <c r="A119" s="132"/>
      <c r="B119" s="135"/>
      <c r="C119" s="86"/>
      <c r="D119" s="87"/>
      <c r="E119" s="36">
        <v>2</v>
      </c>
      <c r="F119" s="90"/>
      <c r="G119" s="90"/>
      <c r="H119" s="37" t="s">
        <v>10</v>
      </c>
      <c r="I119" s="38">
        <v>0</v>
      </c>
      <c r="J119" s="37" t="s">
        <v>2</v>
      </c>
      <c r="K119" s="37" t="s">
        <v>38</v>
      </c>
      <c r="L119" s="38">
        <v>0</v>
      </c>
      <c r="M119" s="37" t="s">
        <v>3</v>
      </c>
      <c r="N119" s="37" t="s">
        <v>38</v>
      </c>
      <c r="O119" s="39">
        <v>1.1</v>
      </c>
      <c r="P119" s="37" t="s">
        <v>40</v>
      </c>
      <c r="Q119" s="40">
        <f aca="true" t="shared" si="6" ref="Q119:Q127">I119*L119*O119</f>
        <v>0</v>
      </c>
      <c r="R119" s="41" t="s">
        <v>2</v>
      </c>
    </row>
    <row r="120" spans="1:18" ht="18" customHeight="1">
      <c r="A120" s="132"/>
      <c r="B120" s="135"/>
      <c r="C120" s="86"/>
      <c r="D120" s="87"/>
      <c r="E120" s="36">
        <v>3</v>
      </c>
      <c r="F120" s="90"/>
      <c r="G120" s="90"/>
      <c r="H120" s="37" t="s">
        <v>10</v>
      </c>
      <c r="I120" s="38">
        <v>0</v>
      </c>
      <c r="J120" s="37" t="s">
        <v>2</v>
      </c>
      <c r="K120" s="37" t="s">
        <v>38</v>
      </c>
      <c r="L120" s="38">
        <v>0</v>
      </c>
      <c r="M120" s="37" t="s">
        <v>3</v>
      </c>
      <c r="N120" s="37" t="s">
        <v>38</v>
      </c>
      <c r="O120" s="39">
        <v>1.1</v>
      </c>
      <c r="P120" s="37" t="s">
        <v>40</v>
      </c>
      <c r="Q120" s="40">
        <f t="shared" si="6"/>
        <v>0</v>
      </c>
      <c r="R120" s="41" t="s">
        <v>2</v>
      </c>
    </row>
    <row r="121" spans="1:18" ht="18" customHeight="1">
      <c r="A121" s="132"/>
      <c r="B121" s="135"/>
      <c r="C121" s="86"/>
      <c r="D121" s="87"/>
      <c r="E121" s="36">
        <v>4</v>
      </c>
      <c r="F121" s="90"/>
      <c r="G121" s="90"/>
      <c r="H121" s="37" t="s">
        <v>10</v>
      </c>
      <c r="I121" s="38">
        <v>0</v>
      </c>
      <c r="J121" s="37" t="s">
        <v>2</v>
      </c>
      <c r="K121" s="37" t="s">
        <v>38</v>
      </c>
      <c r="L121" s="38">
        <v>0</v>
      </c>
      <c r="M121" s="37" t="s">
        <v>3</v>
      </c>
      <c r="N121" s="37" t="s">
        <v>38</v>
      </c>
      <c r="O121" s="39">
        <v>1.1</v>
      </c>
      <c r="P121" s="37" t="s">
        <v>40</v>
      </c>
      <c r="Q121" s="40">
        <f t="shared" si="6"/>
        <v>0</v>
      </c>
      <c r="R121" s="41" t="s">
        <v>2</v>
      </c>
    </row>
    <row r="122" spans="1:18" ht="18" customHeight="1">
      <c r="A122" s="132"/>
      <c r="B122" s="135"/>
      <c r="C122" s="86"/>
      <c r="D122" s="87"/>
      <c r="E122" s="36">
        <v>5</v>
      </c>
      <c r="F122" s="90"/>
      <c r="G122" s="90"/>
      <c r="H122" s="37" t="s">
        <v>10</v>
      </c>
      <c r="I122" s="38">
        <v>0</v>
      </c>
      <c r="J122" s="37" t="s">
        <v>2</v>
      </c>
      <c r="K122" s="37" t="s">
        <v>38</v>
      </c>
      <c r="L122" s="38">
        <v>0</v>
      </c>
      <c r="M122" s="37" t="s">
        <v>3</v>
      </c>
      <c r="N122" s="37" t="s">
        <v>38</v>
      </c>
      <c r="O122" s="39">
        <v>1.1</v>
      </c>
      <c r="P122" s="37" t="s">
        <v>40</v>
      </c>
      <c r="Q122" s="40">
        <f t="shared" si="6"/>
        <v>0</v>
      </c>
      <c r="R122" s="41" t="s">
        <v>2</v>
      </c>
    </row>
    <row r="123" spans="1:18" ht="18" customHeight="1" hidden="1">
      <c r="A123" s="132"/>
      <c r="B123" s="135"/>
      <c r="C123" s="86"/>
      <c r="D123" s="87"/>
      <c r="E123" s="36">
        <v>6</v>
      </c>
      <c r="F123" s="90"/>
      <c r="G123" s="90"/>
      <c r="H123" s="37" t="s">
        <v>10</v>
      </c>
      <c r="I123" s="38">
        <v>0</v>
      </c>
      <c r="J123" s="37" t="s">
        <v>2</v>
      </c>
      <c r="K123" s="37" t="s">
        <v>38</v>
      </c>
      <c r="L123" s="38">
        <v>0</v>
      </c>
      <c r="M123" s="37" t="s">
        <v>3</v>
      </c>
      <c r="N123" s="37" t="s">
        <v>38</v>
      </c>
      <c r="O123" s="39">
        <v>1.05</v>
      </c>
      <c r="P123" s="37" t="s">
        <v>40</v>
      </c>
      <c r="Q123" s="40">
        <f t="shared" si="6"/>
        <v>0</v>
      </c>
      <c r="R123" s="41" t="s">
        <v>2</v>
      </c>
    </row>
    <row r="124" spans="1:18" ht="18" customHeight="1" hidden="1">
      <c r="A124" s="132"/>
      <c r="B124" s="135"/>
      <c r="C124" s="86"/>
      <c r="D124" s="87"/>
      <c r="E124" s="36">
        <v>7</v>
      </c>
      <c r="F124" s="90"/>
      <c r="G124" s="90"/>
      <c r="H124" s="37" t="s">
        <v>10</v>
      </c>
      <c r="I124" s="38">
        <v>0</v>
      </c>
      <c r="J124" s="37" t="s">
        <v>2</v>
      </c>
      <c r="K124" s="37" t="s">
        <v>38</v>
      </c>
      <c r="L124" s="38">
        <v>0</v>
      </c>
      <c r="M124" s="37" t="s">
        <v>3</v>
      </c>
      <c r="N124" s="37" t="s">
        <v>38</v>
      </c>
      <c r="O124" s="39">
        <v>1.05</v>
      </c>
      <c r="P124" s="37" t="s">
        <v>40</v>
      </c>
      <c r="Q124" s="40">
        <f t="shared" si="6"/>
        <v>0</v>
      </c>
      <c r="R124" s="41" t="s">
        <v>2</v>
      </c>
    </row>
    <row r="125" spans="1:18" ht="18" customHeight="1" hidden="1">
      <c r="A125" s="132"/>
      <c r="B125" s="135"/>
      <c r="C125" s="86"/>
      <c r="D125" s="87"/>
      <c r="E125" s="36">
        <v>8</v>
      </c>
      <c r="F125" s="90"/>
      <c r="G125" s="90"/>
      <c r="H125" s="37" t="s">
        <v>10</v>
      </c>
      <c r="I125" s="38">
        <v>0</v>
      </c>
      <c r="J125" s="37" t="s">
        <v>2</v>
      </c>
      <c r="K125" s="37" t="s">
        <v>38</v>
      </c>
      <c r="L125" s="38">
        <v>0</v>
      </c>
      <c r="M125" s="37" t="s">
        <v>3</v>
      </c>
      <c r="N125" s="37" t="s">
        <v>38</v>
      </c>
      <c r="O125" s="39">
        <v>1.05</v>
      </c>
      <c r="P125" s="37" t="s">
        <v>40</v>
      </c>
      <c r="Q125" s="40">
        <f t="shared" si="6"/>
        <v>0</v>
      </c>
      <c r="R125" s="41" t="s">
        <v>2</v>
      </c>
    </row>
    <row r="126" spans="1:18" ht="18" customHeight="1" hidden="1">
      <c r="A126" s="132"/>
      <c r="B126" s="135"/>
      <c r="C126" s="86"/>
      <c r="D126" s="87"/>
      <c r="E126" s="36">
        <v>9</v>
      </c>
      <c r="F126" s="90"/>
      <c r="G126" s="90"/>
      <c r="H126" s="37" t="s">
        <v>10</v>
      </c>
      <c r="I126" s="38">
        <v>0</v>
      </c>
      <c r="J126" s="37" t="s">
        <v>2</v>
      </c>
      <c r="K126" s="37" t="s">
        <v>38</v>
      </c>
      <c r="L126" s="38">
        <v>0</v>
      </c>
      <c r="M126" s="37" t="s">
        <v>3</v>
      </c>
      <c r="N126" s="37" t="s">
        <v>38</v>
      </c>
      <c r="O126" s="39">
        <v>1.05</v>
      </c>
      <c r="P126" s="37" t="s">
        <v>40</v>
      </c>
      <c r="Q126" s="40">
        <f t="shared" si="6"/>
        <v>0</v>
      </c>
      <c r="R126" s="41" t="s">
        <v>2</v>
      </c>
    </row>
    <row r="127" spans="1:18" ht="18" customHeight="1" hidden="1">
      <c r="A127" s="132"/>
      <c r="B127" s="135"/>
      <c r="C127" s="86"/>
      <c r="D127" s="87"/>
      <c r="E127" s="36">
        <v>10</v>
      </c>
      <c r="F127" s="90"/>
      <c r="G127" s="90"/>
      <c r="H127" s="37" t="s">
        <v>10</v>
      </c>
      <c r="I127" s="38">
        <v>0</v>
      </c>
      <c r="J127" s="37" t="s">
        <v>2</v>
      </c>
      <c r="K127" s="37" t="s">
        <v>38</v>
      </c>
      <c r="L127" s="38">
        <v>0</v>
      </c>
      <c r="M127" s="37" t="s">
        <v>3</v>
      </c>
      <c r="N127" s="37" t="s">
        <v>38</v>
      </c>
      <c r="O127" s="39">
        <v>1.05</v>
      </c>
      <c r="P127" s="37" t="s">
        <v>40</v>
      </c>
      <c r="Q127" s="40">
        <f t="shared" si="6"/>
        <v>0</v>
      </c>
      <c r="R127" s="41" t="s">
        <v>2</v>
      </c>
    </row>
    <row r="128" spans="1:21" ht="18" customHeight="1">
      <c r="A128" s="132"/>
      <c r="B128" s="136"/>
      <c r="C128" s="88"/>
      <c r="D128" s="89"/>
      <c r="E128" s="46"/>
      <c r="F128" s="47"/>
      <c r="G128" s="47"/>
      <c r="H128" s="47"/>
      <c r="I128" s="47"/>
      <c r="J128" s="47"/>
      <c r="K128" s="47"/>
      <c r="L128" s="48" t="s">
        <v>7</v>
      </c>
      <c r="M128" s="124">
        <f>SUM(Q118:Q127)</f>
        <v>0</v>
      </c>
      <c r="N128" s="124"/>
      <c r="O128" s="124"/>
      <c r="P128" s="48" t="s">
        <v>77</v>
      </c>
      <c r="Q128" s="47">
        <f>ROUNDUP(M128,-3)</f>
        <v>0</v>
      </c>
      <c r="R128" s="49" t="s">
        <v>2</v>
      </c>
      <c r="S128" s="109"/>
      <c r="T128" s="110"/>
      <c r="U128" s="110"/>
    </row>
    <row r="129" spans="1:18" ht="18" customHeight="1" hidden="1">
      <c r="A129" s="132"/>
      <c r="B129" s="137" t="s">
        <v>18</v>
      </c>
      <c r="C129" s="84">
        <f>Q134/1000</f>
        <v>0</v>
      </c>
      <c r="D129" s="85"/>
      <c r="E129" s="30">
        <v>1</v>
      </c>
      <c r="F129" s="198"/>
      <c r="G129" s="198"/>
      <c r="H129" s="31" t="s">
        <v>10</v>
      </c>
      <c r="I129" s="32">
        <v>0</v>
      </c>
      <c r="J129" s="31" t="s">
        <v>2</v>
      </c>
      <c r="K129" s="31" t="s">
        <v>38</v>
      </c>
      <c r="L129" s="32">
        <v>0</v>
      </c>
      <c r="M129" s="31" t="s">
        <v>4</v>
      </c>
      <c r="N129" s="31" t="s">
        <v>38</v>
      </c>
      <c r="O129" s="33">
        <v>1</v>
      </c>
      <c r="P129" s="31" t="s">
        <v>40</v>
      </c>
      <c r="Q129" s="34">
        <f>I129*L129*O129</f>
        <v>0</v>
      </c>
      <c r="R129" s="35" t="s">
        <v>2</v>
      </c>
    </row>
    <row r="130" spans="1:18" ht="18" customHeight="1" hidden="1">
      <c r="A130" s="132"/>
      <c r="B130" s="135"/>
      <c r="C130" s="86"/>
      <c r="D130" s="87"/>
      <c r="E130" s="36">
        <v>2</v>
      </c>
      <c r="F130" s="154"/>
      <c r="G130" s="154"/>
      <c r="H130" s="37" t="s">
        <v>10</v>
      </c>
      <c r="I130" s="38">
        <v>0</v>
      </c>
      <c r="J130" s="37" t="s">
        <v>2</v>
      </c>
      <c r="K130" s="37" t="s">
        <v>38</v>
      </c>
      <c r="L130" s="38">
        <v>0</v>
      </c>
      <c r="M130" s="37" t="s">
        <v>4</v>
      </c>
      <c r="N130" s="37" t="s">
        <v>38</v>
      </c>
      <c r="O130" s="39">
        <v>1</v>
      </c>
      <c r="P130" s="37" t="s">
        <v>40</v>
      </c>
      <c r="Q130" s="40">
        <f>I130*L130*O130</f>
        <v>0</v>
      </c>
      <c r="R130" s="41" t="s">
        <v>2</v>
      </c>
    </row>
    <row r="131" spans="1:18" ht="18" customHeight="1" hidden="1">
      <c r="A131" s="132"/>
      <c r="B131" s="135"/>
      <c r="C131" s="86"/>
      <c r="D131" s="87"/>
      <c r="E131" s="36">
        <v>3</v>
      </c>
      <c r="F131" s="154"/>
      <c r="G131" s="154"/>
      <c r="H131" s="37" t="s">
        <v>10</v>
      </c>
      <c r="I131" s="38">
        <v>0</v>
      </c>
      <c r="J131" s="37" t="s">
        <v>2</v>
      </c>
      <c r="K131" s="37" t="s">
        <v>38</v>
      </c>
      <c r="L131" s="38">
        <v>0</v>
      </c>
      <c r="M131" s="37" t="s">
        <v>4</v>
      </c>
      <c r="N131" s="37" t="s">
        <v>38</v>
      </c>
      <c r="O131" s="39">
        <v>1</v>
      </c>
      <c r="P131" s="37" t="s">
        <v>40</v>
      </c>
      <c r="Q131" s="40">
        <f>I131*L131*O131</f>
        <v>0</v>
      </c>
      <c r="R131" s="41" t="s">
        <v>2</v>
      </c>
    </row>
    <row r="132" spans="1:18" ht="18" customHeight="1" hidden="1">
      <c r="A132" s="132"/>
      <c r="B132" s="135"/>
      <c r="C132" s="86"/>
      <c r="D132" s="87"/>
      <c r="E132" s="36">
        <v>4</v>
      </c>
      <c r="F132" s="154"/>
      <c r="G132" s="154"/>
      <c r="H132" s="37" t="s">
        <v>10</v>
      </c>
      <c r="I132" s="38">
        <v>0</v>
      </c>
      <c r="J132" s="37" t="s">
        <v>2</v>
      </c>
      <c r="K132" s="37" t="s">
        <v>38</v>
      </c>
      <c r="L132" s="38">
        <v>0</v>
      </c>
      <c r="M132" s="37" t="s">
        <v>4</v>
      </c>
      <c r="N132" s="37" t="s">
        <v>38</v>
      </c>
      <c r="O132" s="39">
        <v>1</v>
      </c>
      <c r="P132" s="37" t="s">
        <v>40</v>
      </c>
      <c r="Q132" s="40">
        <f>I132*L132*O132</f>
        <v>0</v>
      </c>
      <c r="R132" s="41" t="s">
        <v>2</v>
      </c>
    </row>
    <row r="133" spans="1:18" ht="18" customHeight="1" hidden="1">
      <c r="A133" s="132"/>
      <c r="B133" s="135"/>
      <c r="C133" s="86"/>
      <c r="D133" s="87"/>
      <c r="E133" s="36">
        <v>5</v>
      </c>
      <c r="F133" s="154"/>
      <c r="G133" s="154"/>
      <c r="H133" s="37" t="s">
        <v>10</v>
      </c>
      <c r="I133" s="38">
        <v>0</v>
      </c>
      <c r="J133" s="37" t="s">
        <v>2</v>
      </c>
      <c r="K133" s="37" t="s">
        <v>38</v>
      </c>
      <c r="L133" s="38">
        <v>0</v>
      </c>
      <c r="M133" s="37" t="s">
        <v>4</v>
      </c>
      <c r="N133" s="37" t="s">
        <v>38</v>
      </c>
      <c r="O133" s="39">
        <v>1</v>
      </c>
      <c r="P133" s="37" t="s">
        <v>40</v>
      </c>
      <c r="Q133" s="40">
        <f>I133*L133*O133</f>
        <v>0</v>
      </c>
      <c r="R133" s="41" t="s">
        <v>2</v>
      </c>
    </row>
    <row r="134" spans="1:18" ht="18" customHeight="1" hidden="1">
      <c r="A134" s="132"/>
      <c r="B134" s="136"/>
      <c r="C134" s="88"/>
      <c r="D134" s="89"/>
      <c r="E134" s="46"/>
      <c r="F134" s="47"/>
      <c r="G134" s="47"/>
      <c r="H134" s="47"/>
      <c r="I134" s="47"/>
      <c r="J134" s="47"/>
      <c r="K134" s="47"/>
      <c r="L134" s="47" t="s">
        <v>7</v>
      </c>
      <c r="M134" s="124">
        <f>SUM(Q129:Q133)</f>
        <v>0</v>
      </c>
      <c r="N134" s="124"/>
      <c r="O134" s="124"/>
      <c r="P134" s="48" t="s">
        <v>77</v>
      </c>
      <c r="Q134" s="47">
        <f>ROUNDUP(M134,-3)</f>
        <v>0</v>
      </c>
      <c r="R134" s="49" t="s">
        <v>2</v>
      </c>
    </row>
    <row r="135" spans="1:18" ht="18" customHeight="1" hidden="1">
      <c r="A135" s="132"/>
      <c r="B135" s="137" t="s">
        <v>30</v>
      </c>
      <c r="C135" s="84">
        <f>Q145/1000</f>
        <v>0</v>
      </c>
      <c r="D135" s="85"/>
      <c r="E135" s="30">
        <v>1</v>
      </c>
      <c r="F135" s="198"/>
      <c r="G135" s="198"/>
      <c r="H135" s="31" t="s">
        <v>10</v>
      </c>
      <c r="I135" s="32">
        <v>0</v>
      </c>
      <c r="J135" s="31" t="s">
        <v>2</v>
      </c>
      <c r="K135" s="31" t="s">
        <v>38</v>
      </c>
      <c r="L135" s="32">
        <v>0</v>
      </c>
      <c r="M135" s="31" t="s">
        <v>4</v>
      </c>
      <c r="N135" s="31" t="s">
        <v>38</v>
      </c>
      <c r="O135" s="33">
        <v>1</v>
      </c>
      <c r="P135" s="31" t="s">
        <v>40</v>
      </c>
      <c r="Q135" s="34">
        <f>I135*L135*O135</f>
        <v>0</v>
      </c>
      <c r="R135" s="35" t="s">
        <v>2</v>
      </c>
    </row>
    <row r="136" spans="1:18" ht="18" customHeight="1" hidden="1">
      <c r="A136" s="132"/>
      <c r="B136" s="135"/>
      <c r="C136" s="86"/>
      <c r="D136" s="87"/>
      <c r="E136" s="36">
        <v>2</v>
      </c>
      <c r="F136" s="154"/>
      <c r="G136" s="154"/>
      <c r="H136" s="37" t="s">
        <v>10</v>
      </c>
      <c r="I136" s="38">
        <v>0</v>
      </c>
      <c r="J136" s="37" t="s">
        <v>2</v>
      </c>
      <c r="K136" s="37" t="s">
        <v>38</v>
      </c>
      <c r="L136" s="38">
        <v>0</v>
      </c>
      <c r="M136" s="37" t="s">
        <v>4</v>
      </c>
      <c r="N136" s="37" t="s">
        <v>38</v>
      </c>
      <c r="O136" s="39">
        <v>1</v>
      </c>
      <c r="P136" s="37" t="s">
        <v>40</v>
      </c>
      <c r="Q136" s="40">
        <f aca="true" t="shared" si="7" ref="Q136:Q144">I136*L136*O136</f>
        <v>0</v>
      </c>
      <c r="R136" s="41" t="s">
        <v>2</v>
      </c>
    </row>
    <row r="137" spans="1:18" ht="18" customHeight="1" hidden="1">
      <c r="A137" s="132"/>
      <c r="B137" s="135"/>
      <c r="C137" s="86"/>
      <c r="D137" s="87"/>
      <c r="E137" s="36">
        <v>3</v>
      </c>
      <c r="F137" s="154"/>
      <c r="G137" s="154"/>
      <c r="H137" s="37" t="s">
        <v>10</v>
      </c>
      <c r="I137" s="38">
        <v>0</v>
      </c>
      <c r="J137" s="37" t="s">
        <v>2</v>
      </c>
      <c r="K137" s="37" t="s">
        <v>38</v>
      </c>
      <c r="L137" s="38">
        <v>0</v>
      </c>
      <c r="M137" s="37" t="s">
        <v>4</v>
      </c>
      <c r="N137" s="37" t="s">
        <v>38</v>
      </c>
      <c r="O137" s="39">
        <v>1</v>
      </c>
      <c r="P137" s="37" t="s">
        <v>40</v>
      </c>
      <c r="Q137" s="40">
        <f t="shared" si="7"/>
        <v>0</v>
      </c>
      <c r="R137" s="41" t="s">
        <v>2</v>
      </c>
    </row>
    <row r="138" spans="1:18" ht="18" customHeight="1" hidden="1">
      <c r="A138" s="132"/>
      <c r="B138" s="135"/>
      <c r="C138" s="86"/>
      <c r="D138" s="87"/>
      <c r="E138" s="36">
        <v>4</v>
      </c>
      <c r="F138" s="154"/>
      <c r="G138" s="154"/>
      <c r="H138" s="37" t="s">
        <v>10</v>
      </c>
      <c r="I138" s="38">
        <v>0</v>
      </c>
      <c r="J138" s="37" t="s">
        <v>2</v>
      </c>
      <c r="K138" s="37" t="s">
        <v>38</v>
      </c>
      <c r="L138" s="38">
        <v>0</v>
      </c>
      <c r="M138" s="37" t="s">
        <v>4</v>
      </c>
      <c r="N138" s="37" t="s">
        <v>38</v>
      </c>
      <c r="O138" s="39">
        <v>1</v>
      </c>
      <c r="P138" s="37" t="s">
        <v>40</v>
      </c>
      <c r="Q138" s="40">
        <f t="shared" si="7"/>
        <v>0</v>
      </c>
      <c r="R138" s="41" t="s">
        <v>2</v>
      </c>
    </row>
    <row r="139" spans="1:18" ht="18" customHeight="1" hidden="1">
      <c r="A139" s="132"/>
      <c r="B139" s="135"/>
      <c r="C139" s="86"/>
      <c r="D139" s="87"/>
      <c r="E139" s="36">
        <v>5</v>
      </c>
      <c r="F139" s="154"/>
      <c r="G139" s="154"/>
      <c r="H139" s="37" t="s">
        <v>10</v>
      </c>
      <c r="I139" s="38">
        <v>0</v>
      </c>
      <c r="J139" s="37" t="s">
        <v>2</v>
      </c>
      <c r="K139" s="37" t="s">
        <v>38</v>
      </c>
      <c r="L139" s="38">
        <v>0</v>
      </c>
      <c r="M139" s="37" t="s">
        <v>4</v>
      </c>
      <c r="N139" s="37" t="s">
        <v>38</v>
      </c>
      <c r="O139" s="39">
        <v>1</v>
      </c>
      <c r="P139" s="37" t="s">
        <v>40</v>
      </c>
      <c r="Q139" s="40">
        <f t="shared" si="7"/>
        <v>0</v>
      </c>
      <c r="R139" s="41" t="s">
        <v>2</v>
      </c>
    </row>
    <row r="140" spans="1:18" ht="18" customHeight="1" hidden="1">
      <c r="A140" s="132"/>
      <c r="B140" s="135"/>
      <c r="C140" s="86"/>
      <c r="D140" s="87"/>
      <c r="E140" s="36">
        <v>6</v>
      </c>
      <c r="F140" s="154"/>
      <c r="G140" s="154"/>
      <c r="H140" s="37" t="s">
        <v>10</v>
      </c>
      <c r="I140" s="38">
        <v>0</v>
      </c>
      <c r="J140" s="37" t="s">
        <v>2</v>
      </c>
      <c r="K140" s="37" t="s">
        <v>38</v>
      </c>
      <c r="L140" s="38">
        <v>0</v>
      </c>
      <c r="M140" s="37" t="s">
        <v>4</v>
      </c>
      <c r="N140" s="37" t="s">
        <v>38</v>
      </c>
      <c r="O140" s="39">
        <v>1</v>
      </c>
      <c r="P140" s="37" t="s">
        <v>40</v>
      </c>
      <c r="Q140" s="40">
        <f t="shared" si="7"/>
        <v>0</v>
      </c>
      <c r="R140" s="41" t="s">
        <v>2</v>
      </c>
    </row>
    <row r="141" spans="1:18" ht="18" customHeight="1" hidden="1">
      <c r="A141" s="132"/>
      <c r="B141" s="135"/>
      <c r="C141" s="86"/>
      <c r="D141" s="87"/>
      <c r="E141" s="36">
        <v>7</v>
      </c>
      <c r="F141" s="154"/>
      <c r="G141" s="154"/>
      <c r="H141" s="37" t="s">
        <v>10</v>
      </c>
      <c r="I141" s="38">
        <v>0</v>
      </c>
      <c r="J141" s="37" t="s">
        <v>2</v>
      </c>
      <c r="K141" s="37" t="s">
        <v>38</v>
      </c>
      <c r="L141" s="38">
        <v>0</v>
      </c>
      <c r="M141" s="37" t="s">
        <v>4</v>
      </c>
      <c r="N141" s="37" t="s">
        <v>38</v>
      </c>
      <c r="O141" s="39">
        <v>1</v>
      </c>
      <c r="P141" s="37" t="s">
        <v>40</v>
      </c>
      <c r="Q141" s="40">
        <f t="shared" si="7"/>
        <v>0</v>
      </c>
      <c r="R141" s="41" t="s">
        <v>2</v>
      </c>
    </row>
    <row r="142" spans="1:18" ht="18" customHeight="1" hidden="1">
      <c r="A142" s="132"/>
      <c r="B142" s="135"/>
      <c r="C142" s="86"/>
      <c r="D142" s="87"/>
      <c r="E142" s="36">
        <v>8</v>
      </c>
      <c r="F142" s="154"/>
      <c r="G142" s="154"/>
      <c r="H142" s="37" t="s">
        <v>10</v>
      </c>
      <c r="I142" s="38">
        <v>0</v>
      </c>
      <c r="J142" s="37" t="s">
        <v>2</v>
      </c>
      <c r="K142" s="37" t="s">
        <v>38</v>
      </c>
      <c r="L142" s="38">
        <v>0</v>
      </c>
      <c r="M142" s="37" t="s">
        <v>4</v>
      </c>
      <c r="N142" s="37" t="s">
        <v>38</v>
      </c>
      <c r="O142" s="39">
        <v>1</v>
      </c>
      <c r="P142" s="37" t="s">
        <v>40</v>
      </c>
      <c r="Q142" s="40">
        <f t="shared" si="7"/>
        <v>0</v>
      </c>
      <c r="R142" s="41" t="s">
        <v>2</v>
      </c>
    </row>
    <row r="143" spans="1:18" ht="18" customHeight="1" hidden="1">
      <c r="A143" s="132"/>
      <c r="B143" s="135"/>
      <c r="C143" s="86"/>
      <c r="D143" s="87"/>
      <c r="E143" s="36">
        <v>9</v>
      </c>
      <c r="F143" s="154"/>
      <c r="G143" s="154"/>
      <c r="H143" s="37" t="s">
        <v>10</v>
      </c>
      <c r="I143" s="38">
        <v>0</v>
      </c>
      <c r="J143" s="37" t="s">
        <v>2</v>
      </c>
      <c r="K143" s="37" t="s">
        <v>38</v>
      </c>
      <c r="L143" s="38">
        <v>0</v>
      </c>
      <c r="M143" s="37" t="s">
        <v>4</v>
      </c>
      <c r="N143" s="37" t="s">
        <v>38</v>
      </c>
      <c r="O143" s="39">
        <v>1</v>
      </c>
      <c r="P143" s="37" t="s">
        <v>40</v>
      </c>
      <c r="Q143" s="40">
        <f t="shared" si="7"/>
        <v>0</v>
      </c>
      <c r="R143" s="41" t="s">
        <v>2</v>
      </c>
    </row>
    <row r="144" spans="1:18" ht="18" customHeight="1" hidden="1">
      <c r="A144" s="132"/>
      <c r="B144" s="135"/>
      <c r="C144" s="86"/>
      <c r="D144" s="87"/>
      <c r="E144" s="36">
        <v>10</v>
      </c>
      <c r="F144" s="154"/>
      <c r="G144" s="154"/>
      <c r="H144" s="37" t="s">
        <v>10</v>
      </c>
      <c r="I144" s="38">
        <v>0</v>
      </c>
      <c r="J144" s="37" t="s">
        <v>2</v>
      </c>
      <c r="K144" s="37" t="s">
        <v>38</v>
      </c>
      <c r="L144" s="38">
        <v>0</v>
      </c>
      <c r="M144" s="37" t="s">
        <v>4</v>
      </c>
      <c r="N144" s="37" t="s">
        <v>38</v>
      </c>
      <c r="O144" s="39">
        <v>1</v>
      </c>
      <c r="P144" s="37" t="s">
        <v>40</v>
      </c>
      <c r="Q144" s="40">
        <f t="shared" si="7"/>
        <v>0</v>
      </c>
      <c r="R144" s="41" t="s">
        <v>2</v>
      </c>
    </row>
    <row r="145" spans="1:18" ht="18" customHeight="1" hidden="1">
      <c r="A145" s="132"/>
      <c r="B145" s="136"/>
      <c r="C145" s="88"/>
      <c r="D145" s="89"/>
      <c r="E145" s="46"/>
      <c r="F145" s="47"/>
      <c r="G145" s="47"/>
      <c r="H145" s="47"/>
      <c r="I145" s="47"/>
      <c r="J145" s="47"/>
      <c r="K145" s="47"/>
      <c r="L145" s="47" t="s">
        <v>7</v>
      </c>
      <c r="M145" s="124">
        <f>SUM(Q135:Q144)</f>
        <v>0</v>
      </c>
      <c r="N145" s="124"/>
      <c r="O145" s="124"/>
      <c r="P145" s="48" t="s">
        <v>77</v>
      </c>
      <c r="Q145" s="47">
        <f>ROUNDUP(M145,-3)</f>
        <v>0</v>
      </c>
      <c r="R145" s="49" t="s">
        <v>2</v>
      </c>
    </row>
    <row r="146" spans="1:18" ht="18" customHeight="1" hidden="1">
      <c r="A146" s="132"/>
      <c r="B146" s="137" t="s">
        <v>31</v>
      </c>
      <c r="C146" s="84">
        <f>SUM(Q156/1000)</f>
        <v>0</v>
      </c>
      <c r="D146" s="85"/>
      <c r="E146" s="30">
        <v>1</v>
      </c>
      <c r="F146" s="150"/>
      <c r="G146" s="150"/>
      <c r="H146" s="31" t="s">
        <v>10</v>
      </c>
      <c r="I146" s="32">
        <v>0</v>
      </c>
      <c r="J146" s="31" t="s">
        <v>2</v>
      </c>
      <c r="K146" s="31" t="s">
        <v>38</v>
      </c>
      <c r="L146" s="32">
        <v>0</v>
      </c>
      <c r="M146" s="31" t="s">
        <v>19</v>
      </c>
      <c r="N146" s="31" t="s">
        <v>38</v>
      </c>
      <c r="O146" s="33">
        <v>1.05</v>
      </c>
      <c r="P146" s="31" t="s">
        <v>40</v>
      </c>
      <c r="Q146" s="34">
        <f aca="true" t="shared" si="8" ref="Q146:Q155">I146*L146*O146</f>
        <v>0</v>
      </c>
      <c r="R146" s="35" t="s">
        <v>2</v>
      </c>
    </row>
    <row r="147" spans="1:18" ht="18" customHeight="1" hidden="1">
      <c r="A147" s="132"/>
      <c r="B147" s="135"/>
      <c r="C147" s="86"/>
      <c r="D147" s="87"/>
      <c r="E147" s="36">
        <v>2</v>
      </c>
      <c r="F147" s="90"/>
      <c r="G147" s="90"/>
      <c r="H147" s="37" t="s">
        <v>10</v>
      </c>
      <c r="I147" s="38">
        <v>0</v>
      </c>
      <c r="J147" s="37" t="s">
        <v>2</v>
      </c>
      <c r="K147" s="37" t="s">
        <v>38</v>
      </c>
      <c r="L147" s="38">
        <v>0</v>
      </c>
      <c r="M147" s="37" t="s">
        <v>19</v>
      </c>
      <c r="N147" s="37" t="s">
        <v>38</v>
      </c>
      <c r="O147" s="39">
        <v>1.05</v>
      </c>
      <c r="P147" s="37" t="s">
        <v>40</v>
      </c>
      <c r="Q147" s="40">
        <f t="shared" si="8"/>
        <v>0</v>
      </c>
      <c r="R147" s="41" t="s">
        <v>2</v>
      </c>
    </row>
    <row r="148" spans="1:18" ht="18" customHeight="1" hidden="1">
      <c r="A148" s="132"/>
      <c r="B148" s="135"/>
      <c r="C148" s="86"/>
      <c r="D148" s="87"/>
      <c r="E148" s="36">
        <v>3</v>
      </c>
      <c r="F148" s="90"/>
      <c r="G148" s="90"/>
      <c r="H148" s="37" t="s">
        <v>10</v>
      </c>
      <c r="I148" s="38">
        <v>0</v>
      </c>
      <c r="J148" s="37" t="s">
        <v>2</v>
      </c>
      <c r="K148" s="37" t="s">
        <v>38</v>
      </c>
      <c r="L148" s="38">
        <v>0</v>
      </c>
      <c r="M148" s="37" t="s">
        <v>19</v>
      </c>
      <c r="N148" s="37" t="s">
        <v>38</v>
      </c>
      <c r="O148" s="39">
        <v>1.05</v>
      </c>
      <c r="P148" s="37" t="s">
        <v>40</v>
      </c>
      <c r="Q148" s="40">
        <f t="shared" si="8"/>
        <v>0</v>
      </c>
      <c r="R148" s="41" t="s">
        <v>2</v>
      </c>
    </row>
    <row r="149" spans="1:18" ht="18" customHeight="1" hidden="1">
      <c r="A149" s="132"/>
      <c r="B149" s="135"/>
      <c r="C149" s="86"/>
      <c r="D149" s="87"/>
      <c r="E149" s="36">
        <v>4</v>
      </c>
      <c r="F149" s="90"/>
      <c r="G149" s="90"/>
      <c r="H149" s="37" t="s">
        <v>10</v>
      </c>
      <c r="I149" s="38">
        <v>0</v>
      </c>
      <c r="J149" s="37" t="s">
        <v>2</v>
      </c>
      <c r="K149" s="37" t="s">
        <v>38</v>
      </c>
      <c r="L149" s="38">
        <v>0</v>
      </c>
      <c r="M149" s="37" t="s">
        <v>19</v>
      </c>
      <c r="N149" s="37" t="s">
        <v>38</v>
      </c>
      <c r="O149" s="39">
        <v>1.05</v>
      </c>
      <c r="P149" s="37" t="s">
        <v>40</v>
      </c>
      <c r="Q149" s="40">
        <f t="shared" si="8"/>
        <v>0</v>
      </c>
      <c r="R149" s="41" t="s">
        <v>2</v>
      </c>
    </row>
    <row r="150" spans="1:18" ht="18" customHeight="1" hidden="1">
      <c r="A150" s="132"/>
      <c r="B150" s="135"/>
      <c r="C150" s="86"/>
      <c r="D150" s="87"/>
      <c r="E150" s="36">
        <v>5</v>
      </c>
      <c r="F150" s="90"/>
      <c r="G150" s="90"/>
      <c r="H150" s="37" t="s">
        <v>10</v>
      </c>
      <c r="I150" s="38">
        <v>0</v>
      </c>
      <c r="J150" s="37" t="s">
        <v>2</v>
      </c>
      <c r="K150" s="37" t="s">
        <v>38</v>
      </c>
      <c r="L150" s="38">
        <v>0</v>
      </c>
      <c r="M150" s="37" t="s">
        <v>19</v>
      </c>
      <c r="N150" s="37" t="s">
        <v>38</v>
      </c>
      <c r="O150" s="39">
        <v>1.05</v>
      </c>
      <c r="P150" s="37" t="s">
        <v>40</v>
      </c>
      <c r="Q150" s="40">
        <f t="shared" si="8"/>
        <v>0</v>
      </c>
      <c r="R150" s="41" t="s">
        <v>2</v>
      </c>
    </row>
    <row r="151" spans="1:18" ht="18" customHeight="1" hidden="1">
      <c r="A151" s="132"/>
      <c r="B151" s="135"/>
      <c r="C151" s="86"/>
      <c r="D151" s="87"/>
      <c r="E151" s="36">
        <v>6</v>
      </c>
      <c r="F151" s="90"/>
      <c r="G151" s="90"/>
      <c r="H151" s="37" t="s">
        <v>10</v>
      </c>
      <c r="I151" s="38">
        <v>0</v>
      </c>
      <c r="J151" s="37" t="s">
        <v>2</v>
      </c>
      <c r="K151" s="37" t="s">
        <v>38</v>
      </c>
      <c r="L151" s="38">
        <v>0</v>
      </c>
      <c r="M151" s="37" t="s">
        <v>19</v>
      </c>
      <c r="N151" s="37" t="s">
        <v>38</v>
      </c>
      <c r="O151" s="39">
        <v>1.05</v>
      </c>
      <c r="P151" s="37" t="s">
        <v>40</v>
      </c>
      <c r="Q151" s="40">
        <f t="shared" si="8"/>
        <v>0</v>
      </c>
      <c r="R151" s="41" t="s">
        <v>2</v>
      </c>
    </row>
    <row r="152" spans="1:18" ht="18" customHeight="1" hidden="1">
      <c r="A152" s="132"/>
      <c r="B152" s="135"/>
      <c r="C152" s="86"/>
      <c r="D152" s="87"/>
      <c r="E152" s="36">
        <v>7</v>
      </c>
      <c r="F152" s="90"/>
      <c r="G152" s="90"/>
      <c r="H152" s="37" t="s">
        <v>10</v>
      </c>
      <c r="I152" s="38">
        <v>0</v>
      </c>
      <c r="J152" s="37" t="s">
        <v>2</v>
      </c>
      <c r="K152" s="37" t="s">
        <v>38</v>
      </c>
      <c r="L152" s="38">
        <v>0</v>
      </c>
      <c r="M152" s="37" t="s">
        <v>19</v>
      </c>
      <c r="N152" s="37" t="s">
        <v>38</v>
      </c>
      <c r="O152" s="39">
        <v>1.05</v>
      </c>
      <c r="P152" s="37" t="s">
        <v>40</v>
      </c>
      <c r="Q152" s="40">
        <f t="shared" si="8"/>
        <v>0</v>
      </c>
      <c r="R152" s="41" t="s">
        <v>2</v>
      </c>
    </row>
    <row r="153" spans="1:18" ht="18" customHeight="1" hidden="1">
      <c r="A153" s="132"/>
      <c r="B153" s="135"/>
      <c r="C153" s="86"/>
      <c r="D153" s="87"/>
      <c r="E153" s="36">
        <v>8</v>
      </c>
      <c r="F153" s="90"/>
      <c r="G153" s="90"/>
      <c r="H153" s="37" t="s">
        <v>10</v>
      </c>
      <c r="I153" s="38">
        <v>0</v>
      </c>
      <c r="J153" s="37" t="s">
        <v>2</v>
      </c>
      <c r="K153" s="37" t="s">
        <v>38</v>
      </c>
      <c r="L153" s="38">
        <v>0</v>
      </c>
      <c r="M153" s="37" t="s">
        <v>19</v>
      </c>
      <c r="N153" s="37" t="s">
        <v>38</v>
      </c>
      <c r="O153" s="39">
        <v>1.05</v>
      </c>
      <c r="P153" s="37" t="s">
        <v>40</v>
      </c>
      <c r="Q153" s="40">
        <f t="shared" si="8"/>
        <v>0</v>
      </c>
      <c r="R153" s="41" t="s">
        <v>2</v>
      </c>
    </row>
    <row r="154" spans="1:18" ht="18" customHeight="1" hidden="1">
      <c r="A154" s="132"/>
      <c r="B154" s="135"/>
      <c r="C154" s="86"/>
      <c r="D154" s="87"/>
      <c r="E154" s="36">
        <v>9</v>
      </c>
      <c r="F154" s="90"/>
      <c r="G154" s="90"/>
      <c r="H154" s="37" t="s">
        <v>10</v>
      </c>
      <c r="I154" s="38">
        <v>0</v>
      </c>
      <c r="J154" s="37" t="s">
        <v>2</v>
      </c>
      <c r="K154" s="37" t="s">
        <v>38</v>
      </c>
      <c r="L154" s="38">
        <v>0</v>
      </c>
      <c r="M154" s="37" t="s">
        <v>19</v>
      </c>
      <c r="N154" s="37" t="s">
        <v>38</v>
      </c>
      <c r="O154" s="39">
        <v>1.05</v>
      </c>
      <c r="P154" s="37" t="s">
        <v>40</v>
      </c>
      <c r="Q154" s="40">
        <f t="shared" si="8"/>
        <v>0</v>
      </c>
      <c r="R154" s="41" t="s">
        <v>2</v>
      </c>
    </row>
    <row r="155" spans="1:18" ht="18" customHeight="1" hidden="1">
      <c r="A155" s="132"/>
      <c r="B155" s="135"/>
      <c r="C155" s="86"/>
      <c r="D155" s="87"/>
      <c r="E155" s="36">
        <v>10</v>
      </c>
      <c r="F155" s="90"/>
      <c r="G155" s="90"/>
      <c r="H155" s="37" t="s">
        <v>10</v>
      </c>
      <c r="I155" s="38">
        <v>0</v>
      </c>
      <c r="J155" s="37" t="s">
        <v>2</v>
      </c>
      <c r="K155" s="37" t="s">
        <v>38</v>
      </c>
      <c r="L155" s="38">
        <v>0</v>
      </c>
      <c r="M155" s="37" t="s">
        <v>19</v>
      </c>
      <c r="N155" s="37" t="s">
        <v>38</v>
      </c>
      <c r="O155" s="39">
        <v>1.05</v>
      </c>
      <c r="P155" s="37" t="s">
        <v>40</v>
      </c>
      <c r="Q155" s="40">
        <f t="shared" si="8"/>
        <v>0</v>
      </c>
      <c r="R155" s="41" t="s">
        <v>2</v>
      </c>
    </row>
    <row r="156" spans="1:18" ht="18" customHeight="1" hidden="1">
      <c r="A156" s="132"/>
      <c r="B156" s="136"/>
      <c r="C156" s="88"/>
      <c r="D156" s="89"/>
      <c r="E156" s="46"/>
      <c r="F156" s="47"/>
      <c r="G156" s="47"/>
      <c r="H156" s="47"/>
      <c r="I156" s="47"/>
      <c r="J156" s="47"/>
      <c r="K156" s="47"/>
      <c r="L156" s="48" t="s">
        <v>7</v>
      </c>
      <c r="M156" s="124">
        <f>SUM(Q146:Q155)</f>
        <v>0</v>
      </c>
      <c r="N156" s="124"/>
      <c r="O156" s="124"/>
      <c r="P156" s="48" t="s">
        <v>77</v>
      </c>
      <c r="Q156" s="47">
        <f>ROUNDUP(M156,-3)</f>
        <v>0</v>
      </c>
      <c r="R156" s="49" t="s">
        <v>2</v>
      </c>
    </row>
    <row r="157" spans="1:18" ht="18" customHeight="1" hidden="1">
      <c r="A157" s="132"/>
      <c r="B157" s="137" t="s">
        <v>32</v>
      </c>
      <c r="C157" s="84">
        <f>SUM(Q167/1000)</f>
        <v>0</v>
      </c>
      <c r="D157" s="85"/>
      <c r="E157" s="30">
        <v>1</v>
      </c>
      <c r="F157" s="150"/>
      <c r="G157" s="150"/>
      <c r="H157" s="31" t="s">
        <v>10</v>
      </c>
      <c r="I157" s="32">
        <v>0</v>
      </c>
      <c r="J157" s="31" t="s">
        <v>2</v>
      </c>
      <c r="K157" s="31" t="s">
        <v>38</v>
      </c>
      <c r="L157" s="32">
        <v>0</v>
      </c>
      <c r="M157" s="31"/>
      <c r="N157" s="31" t="s">
        <v>38</v>
      </c>
      <c r="O157" s="33">
        <v>1.05</v>
      </c>
      <c r="P157" s="31" t="s">
        <v>40</v>
      </c>
      <c r="Q157" s="34">
        <f aca="true" t="shared" si="9" ref="Q157:Q166">I157*L157*O157</f>
        <v>0</v>
      </c>
      <c r="R157" s="35" t="s">
        <v>2</v>
      </c>
    </row>
    <row r="158" spans="1:18" ht="18" customHeight="1" hidden="1">
      <c r="A158" s="132"/>
      <c r="B158" s="135"/>
      <c r="C158" s="86"/>
      <c r="D158" s="87"/>
      <c r="E158" s="36">
        <v>2</v>
      </c>
      <c r="F158" s="90"/>
      <c r="G158" s="90"/>
      <c r="H158" s="37" t="s">
        <v>10</v>
      </c>
      <c r="I158" s="38">
        <v>0</v>
      </c>
      <c r="J158" s="37" t="s">
        <v>2</v>
      </c>
      <c r="K158" s="37" t="s">
        <v>38</v>
      </c>
      <c r="L158" s="38">
        <v>0</v>
      </c>
      <c r="M158" s="37"/>
      <c r="N158" s="37" t="s">
        <v>38</v>
      </c>
      <c r="O158" s="39">
        <v>1.05</v>
      </c>
      <c r="P158" s="37" t="s">
        <v>40</v>
      </c>
      <c r="Q158" s="40">
        <f t="shared" si="9"/>
        <v>0</v>
      </c>
      <c r="R158" s="41" t="s">
        <v>2</v>
      </c>
    </row>
    <row r="159" spans="1:18" ht="18" customHeight="1" hidden="1">
      <c r="A159" s="132"/>
      <c r="B159" s="135"/>
      <c r="C159" s="86"/>
      <c r="D159" s="87"/>
      <c r="E159" s="36">
        <v>3</v>
      </c>
      <c r="F159" s="90"/>
      <c r="G159" s="90"/>
      <c r="H159" s="37" t="s">
        <v>10</v>
      </c>
      <c r="I159" s="38">
        <v>0</v>
      </c>
      <c r="J159" s="37" t="s">
        <v>2</v>
      </c>
      <c r="K159" s="37" t="s">
        <v>38</v>
      </c>
      <c r="L159" s="38">
        <v>0</v>
      </c>
      <c r="M159" s="37"/>
      <c r="N159" s="37" t="s">
        <v>38</v>
      </c>
      <c r="O159" s="39">
        <v>1.05</v>
      </c>
      <c r="P159" s="37" t="s">
        <v>40</v>
      </c>
      <c r="Q159" s="40">
        <f t="shared" si="9"/>
        <v>0</v>
      </c>
      <c r="R159" s="41" t="s">
        <v>2</v>
      </c>
    </row>
    <row r="160" spans="1:18" ht="18" customHeight="1" hidden="1">
      <c r="A160" s="132"/>
      <c r="B160" s="135"/>
      <c r="C160" s="86"/>
      <c r="D160" s="87"/>
      <c r="E160" s="36">
        <v>4</v>
      </c>
      <c r="F160" s="90"/>
      <c r="G160" s="90"/>
      <c r="H160" s="37" t="s">
        <v>10</v>
      </c>
      <c r="I160" s="38">
        <v>0</v>
      </c>
      <c r="J160" s="37" t="s">
        <v>2</v>
      </c>
      <c r="K160" s="37" t="s">
        <v>38</v>
      </c>
      <c r="L160" s="38">
        <v>0</v>
      </c>
      <c r="M160" s="37"/>
      <c r="N160" s="37" t="s">
        <v>38</v>
      </c>
      <c r="O160" s="39">
        <v>1.05</v>
      </c>
      <c r="P160" s="37" t="s">
        <v>40</v>
      </c>
      <c r="Q160" s="40">
        <f t="shared" si="9"/>
        <v>0</v>
      </c>
      <c r="R160" s="41" t="s">
        <v>2</v>
      </c>
    </row>
    <row r="161" spans="1:18" ht="18" customHeight="1" hidden="1">
      <c r="A161" s="132"/>
      <c r="B161" s="135"/>
      <c r="C161" s="86"/>
      <c r="D161" s="87"/>
      <c r="E161" s="36">
        <v>5</v>
      </c>
      <c r="F161" s="90"/>
      <c r="G161" s="90"/>
      <c r="H161" s="37" t="s">
        <v>10</v>
      </c>
      <c r="I161" s="38">
        <v>0</v>
      </c>
      <c r="J161" s="37" t="s">
        <v>2</v>
      </c>
      <c r="K161" s="37" t="s">
        <v>38</v>
      </c>
      <c r="L161" s="38">
        <v>0</v>
      </c>
      <c r="M161" s="37"/>
      <c r="N161" s="37" t="s">
        <v>38</v>
      </c>
      <c r="O161" s="39">
        <v>1.05</v>
      </c>
      <c r="P161" s="37" t="s">
        <v>40</v>
      </c>
      <c r="Q161" s="40">
        <f t="shared" si="9"/>
        <v>0</v>
      </c>
      <c r="R161" s="41" t="s">
        <v>2</v>
      </c>
    </row>
    <row r="162" spans="1:18" ht="18" customHeight="1" hidden="1">
      <c r="A162" s="132"/>
      <c r="B162" s="135"/>
      <c r="C162" s="86"/>
      <c r="D162" s="87"/>
      <c r="E162" s="36">
        <v>6</v>
      </c>
      <c r="F162" s="90"/>
      <c r="G162" s="90"/>
      <c r="H162" s="37" t="s">
        <v>10</v>
      </c>
      <c r="I162" s="38">
        <v>0</v>
      </c>
      <c r="J162" s="37" t="s">
        <v>2</v>
      </c>
      <c r="K162" s="37" t="s">
        <v>38</v>
      </c>
      <c r="L162" s="38">
        <v>0</v>
      </c>
      <c r="M162" s="37"/>
      <c r="N162" s="37" t="s">
        <v>38</v>
      </c>
      <c r="O162" s="39">
        <v>1.05</v>
      </c>
      <c r="P162" s="37" t="s">
        <v>40</v>
      </c>
      <c r="Q162" s="40">
        <f t="shared" si="9"/>
        <v>0</v>
      </c>
      <c r="R162" s="41" t="s">
        <v>2</v>
      </c>
    </row>
    <row r="163" spans="1:18" ht="18" customHeight="1" hidden="1">
      <c r="A163" s="132"/>
      <c r="B163" s="135"/>
      <c r="C163" s="86"/>
      <c r="D163" s="87"/>
      <c r="E163" s="36">
        <v>7</v>
      </c>
      <c r="F163" s="90"/>
      <c r="G163" s="90"/>
      <c r="H163" s="37" t="s">
        <v>10</v>
      </c>
      <c r="I163" s="38">
        <v>0</v>
      </c>
      <c r="J163" s="37" t="s">
        <v>2</v>
      </c>
      <c r="K163" s="37" t="s">
        <v>38</v>
      </c>
      <c r="L163" s="38">
        <v>0</v>
      </c>
      <c r="M163" s="37"/>
      <c r="N163" s="37" t="s">
        <v>38</v>
      </c>
      <c r="O163" s="39">
        <v>1.05</v>
      </c>
      <c r="P163" s="37" t="s">
        <v>40</v>
      </c>
      <c r="Q163" s="40">
        <f t="shared" si="9"/>
        <v>0</v>
      </c>
      <c r="R163" s="41" t="s">
        <v>2</v>
      </c>
    </row>
    <row r="164" spans="1:18" ht="18" customHeight="1" hidden="1">
      <c r="A164" s="132"/>
      <c r="B164" s="135"/>
      <c r="C164" s="86"/>
      <c r="D164" s="87"/>
      <c r="E164" s="36">
        <v>8</v>
      </c>
      <c r="F164" s="90"/>
      <c r="G164" s="90"/>
      <c r="H164" s="37" t="s">
        <v>10</v>
      </c>
      <c r="I164" s="38">
        <v>0</v>
      </c>
      <c r="J164" s="37" t="s">
        <v>2</v>
      </c>
      <c r="K164" s="37" t="s">
        <v>38</v>
      </c>
      <c r="L164" s="38">
        <v>0</v>
      </c>
      <c r="M164" s="37"/>
      <c r="N164" s="37" t="s">
        <v>38</v>
      </c>
      <c r="O164" s="39">
        <v>1.05</v>
      </c>
      <c r="P164" s="37" t="s">
        <v>40</v>
      </c>
      <c r="Q164" s="40">
        <f t="shared" si="9"/>
        <v>0</v>
      </c>
      <c r="R164" s="41" t="s">
        <v>2</v>
      </c>
    </row>
    <row r="165" spans="1:18" ht="18" customHeight="1" hidden="1">
      <c r="A165" s="132"/>
      <c r="B165" s="135"/>
      <c r="C165" s="86"/>
      <c r="D165" s="87"/>
      <c r="E165" s="36">
        <v>9</v>
      </c>
      <c r="F165" s="90"/>
      <c r="G165" s="90"/>
      <c r="H165" s="37" t="s">
        <v>10</v>
      </c>
      <c r="I165" s="38">
        <v>0</v>
      </c>
      <c r="J165" s="37" t="s">
        <v>2</v>
      </c>
      <c r="K165" s="37" t="s">
        <v>38</v>
      </c>
      <c r="L165" s="38">
        <v>0</v>
      </c>
      <c r="M165" s="37"/>
      <c r="N165" s="37" t="s">
        <v>38</v>
      </c>
      <c r="O165" s="39">
        <v>1.05</v>
      </c>
      <c r="P165" s="37" t="s">
        <v>40</v>
      </c>
      <c r="Q165" s="40">
        <f t="shared" si="9"/>
        <v>0</v>
      </c>
      <c r="R165" s="41" t="s">
        <v>2</v>
      </c>
    </row>
    <row r="166" spans="1:18" ht="18" customHeight="1" hidden="1">
      <c r="A166" s="132"/>
      <c r="B166" s="135"/>
      <c r="C166" s="86"/>
      <c r="D166" s="87"/>
      <c r="E166" s="36">
        <v>10</v>
      </c>
      <c r="F166" s="90"/>
      <c r="G166" s="90"/>
      <c r="H166" s="37" t="s">
        <v>10</v>
      </c>
      <c r="I166" s="38">
        <v>0</v>
      </c>
      <c r="J166" s="37" t="s">
        <v>2</v>
      </c>
      <c r="K166" s="37" t="s">
        <v>38</v>
      </c>
      <c r="L166" s="38">
        <v>0</v>
      </c>
      <c r="M166" s="37"/>
      <c r="N166" s="37" t="s">
        <v>38</v>
      </c>
      <c r="O166" s="39">
        <v>1.05</v>
      </c>
      <c r="P166" s="37" t="s">
        <v>40</v>
      </c>
      <c r="Q166" s="40">
        <f t="shared" si="9"/>
        <v>0</v>
      </c>
      <c r="R166" s="41" t="s">
        <v>2</v>
      </c>
    </row>
    <row r="167" spans="1:18" ht="18" customHeight="1" hidden="1">
      <c r="A167" s="133"/>
      <c r="B167" s="136"/>
      <c r="C167" s="88"/>
      <c r="D167" s="89"/>
      <c r="E167" s="46"/>
      <c r="F167" s="47"/>
      <c r="G167" s="47"/>
      <c r="H167" s="47"/>
      <c r="I167" s="47"/>
      <c r="J167" s="47"/>
      <c r="K167" s="47"/>
      <c r="L167" s="48" t="s">
        <v>7</v>
      </c>
      <c r="M167" s="124">
        <f>SUM(Q157:Q166)</f>
        <v>0</v>
      </c>
      <c r="N167" s="124"/>
      <c r="O167" s="124"/>
      <c r="P167" s="48" t="s">
        <v>77</v>
      </c>
      <c r="Q167" s="47">
        <f>ROUNDUP(M167,-3)</f>
        <v>0</v>
      </c>
      <c r="R167" s="49" t="s">
        <v>2</v>
      </c>
    </row>
    <row r="168" spans="1:18" ht="18" customHeight="1">
      <c r="A168" s="131" t="s">
        <v>50</v>
      </c>
      <c r="B168" s="18"/>
      <c r="C168" s="121">
        <f>SUM(C169:D205)</f>
        <v>0</v>
      </c>
      <c r="D168" s="122"/>
      <c r="E168" s="6"/>
      <c r="F168" s="14"/>
      <c r="G168" s="14"/>
      <c r="H168" s="14"/>
      <c r="I168" s="14"/>
      <c r="J168" s="14"/>
      <c r="K168" s="14"/>
      <c r="L168" s="14"/>
      <c r="M168" s="14"/>
      <c r="N168" s="14"/>
      <c r="O168" s="14"/>
      <c r="P168" s="14"/>
      <c r="Q168" s="25"/>
      <c r="R168" s="29"/>
    </row>
    <row r="169" spans="1:18" ht="18" customHeight="1">
      <c r="A169" s="132"/>
      <c r="B169" s="134" t="s">
        <v>73</v>
      </c>
      <c r="C169" s="84">
        <f>Q179/1000</f>
        <v>0</v>
      </c>
      <c r="D169" s="85"/>
      <c r="E169" s="30">
        <v>1</v>
      </c>
      <c r="F169" s="150"/>
      <c r="G169" s="150"/>
      <c r="H169" s="31" t="s">
        <v>51</v>
      </c>
      <c r="I169" s="32">
        <v>0</v>
      </c>
      <c r="J169" s="31" t="s">
        <v>2</v>
      </c>
      <c r="K169" s="31" t="s">
        <v>38</v>
      </c>
      <c r="L169" s="32">
        <v>0</v>
      </c>
      <c r="M169" s="31" t="s">
        <v>23</v>
      </c>
      <c r="N169" s="31" t="s">
        <v>52</v>
      </c>
      <c r="O169" s="33">
        <v>1.1</v>
      </c>
      <c r="P169" s="31" t="s">
        <v>53</v>
      </c>
      <c r="Q169" s="34">
        <f>I169*L169*O169</f>
        <v>0</v>
      </c>
      <c r="R169" s="35" t="s">
        <v>2</v>
      </c>
    </row>
    <row r="170" spans="1:18" ht="18" customHeight="1">
      <c r="A170" s="132"/>
      <c r="B170" s="135"/>
      <c r="C170" s="86"/>
      <c r="D170" s="87"/>
      <c r="E170" s="36">
        <v>2</v>
      </c>
      <c r="F170" s="90"/>
      <c r="G170" s="90"/>
      <c r="H170" s="37" t="s">
        <v>10</v>
      </c>
      <c r="I170" s="38">
        <v>0</v>
      </c>
      <c r="J170" s="37" t="s">
        <v>2</v>
      </c>
      <c r="K170" s="37" t="s">
        <v>38</v>
      </c>
      <c r="L170" s="38">
        <v>0</v>
      </c>
      <c r="M170" s="37" t="s">
        <v>23</v>
      </c>
      <c r="N170" s="37" t="s">
        <v>38</v>
      </c>
      <c r="O170" s="39">
        <v>1.1</v>
      </c>
      <c r="P170" s="37" t="s">
        <v>40</v>
      </c>
      <c r="Q170" s="40">
        <f aca="true" t="shared" si="10" ref="Q170:Q178">I170*L170*O170</f>
        <v>0</v>
      </c>
      <c r="R170" s="41" t="s">
        <v>2</v>
      </c>
    </row>
    <row r="171" spans="1:18" ht="18" customHeight="1">
      <c r="A171" s="132"/>
      <c r="B171" s="135"/>
      <c r="C171" s="86"/>
      <c r="D171" s="87"/>
      <c r="E171" s="36">
        <v>3</v>
      </c>
      <c r="F171" s="90"/>
      <c r="G171" s="90"/>
      <c r="H171" s="37" t="s">
        <v>10</v>
      </c>
      <c r="I171" s="38">
        <v>0</v>
      </c>
      <c r="J171" s="37" t="s">
        <v>2</v>
      </c>
      <c r="K171" s="37" t="s">
        <v>38</v>
      </c>
      <c r="L171" s="38">
        <v>0</v>
      </c>
      <c r="M171" s="37" t="s">
        <v>23</v>
      </c>
      <c r="N171" s="37" t="s">
        <v>38</v>
      </c>
      <c r="O171" s="39">
        <v>1.1</v>
      </c>
      <c r="P171" s="37" t="s">
        <v>40</v>
      </c>
      <c r="Q171" s="40">
        <f t="shared" si="10"/>
        <v>0</v>
      </c>
      <c r="R171" s="41" t="s">
        <v>2</v>
      </c>
    </row>
    <row r="172" spans="1:18" ht="18" customHeight="1" hidden="1">
      <c r="A172" s="132"/>
      <c r="B172" s="135"/>
      <c r="C172" s="86"/>
      <c r="D172" s="87"/>
      <c r="E172" s="36">
        <v>4</v>
      </c>
      <c r="F172" s="90"/>
      <c r="G172" s="90"/>
      <c r="H172" s="37" t="s">
        <v>10</v>
      </c>
      <c r="I172" s="38">
        <v>0</v>
      </c>
      <c r="J172" s="37" t="s">
        <v>2</v>
      </c>
      <c r="K172" s="37" t="s">
        <v>38</v>
      </c>
      <c r="L172" s="38">
        <v>0</v>
      </c>
      <c r="M172" s="37" t="s">
        <v>23</v>
      </c>
      <c r="N172" s="37" t="s">
        <v>38</v>
      </c>
      <c r="O172" s="39">
        <v>1.05</v>
      </c>
      <c r="P172" s="37" t="s">
        <v>40</v>
      </c>
      <c r="Q172" s="40">
        <f t="shared" si="10"/>
        <v>0</v>
      </c>
      <c r="R172" s="41" t="s">
        <v>2</v>
      </c>
    </row>
    <row r="173" spans="1:18" ht="18" customHeight="1" hidden="1">
      <c r="A173" s="132"/>
      <c r="B173" s="135"/>
      <c r="C173" s="86"/>
      <c r="D173" s="87"/>
      <c r="E173" s="36">
        <v>5</v>
      </c>
      <c r="F173" s="90"/>
      <c r="G173" s="90"/>
      <c r="H173" s="37" t="s">
        <v>10</v>
      </c>
      <c r="I173" s="38">
        <v>0</v>
      </c>
      <c r="J173" s="37" t="s">
        <v>2</v>
      </c>
      <c r="K173" s="37" t="s">
        <v>38</v>
      </c>
      <c r="L173" s="38">
        <v>0</v>
      </c>
      <c r="M173" s="37" t="s">
        <v>23</v>
      </c>
      <c r="N173" s="37" t="s">
        <v>38</v>
      </c>
      <c r="O173" s="39">
        <v>1.05</v>
      </c>
      <c r="P173" s="37" t="s">
        <v>40</v>
      </c>
      <c r="Q173" s="40">
        <f t="shared" si="10"/>
        <v>0</v>
      </c>
      <c r="R173" s="41" t="s">
        <v>2</v>
      </c>
    </row>
    <row r="174" spans="1:18" ht="18" customHeight="1" hidden="1">
      <c r="A174" s="132"/>
      <c r="B174" s="135"/>
      <c r="C174" s="86"/>
      <c r="D174" s="87"/>
      <c r="E174" s="36">
        <v>6</v>
      </c>
      <c r="F174" s="90"/>
      <c r="G174" s="90"/>
      <c r="H174" s="37" t="s">
        <v>10</v>
      </c>
      <c r="I174" s="38">
        <v>0</v>
      </c>
      <c r="J174" s="37" t="s">
        <v>2</v>
      </c>
      <c r="K174" s="37" t="s">
        <v>38</v>
      </c>
      <c r="L174" s="38">
        <v>0</v>
      </c>
      <c r="M174" s="37" t="s">
        <v>23</v>
      </c>
      <c r="N174" s="37" t="s">
        <v>38</v>
      </c>
      <c r="O174" s="39">
        <v>1.05</v>
      </c>
      <c r="P174" s="37" t="s">
        <v>40</v>
      </c>
      <c r="Q174" s="40">
        <f t="shared" si="10"/>
        <v>0</v>
      </c>
      <c r="R174" s="41" t="s">
        <v>2</v>
      </c>
    </row>
    <row r="175" spans="1:18" ht="18" customHeight="1" hidden="1">
      <c r="A175" s="132"/>
      <c r="B175" s="135"/>
      <c r="C175" s="86"/>
      <c r="D175" s="87"/>
      <c r="E175" s="36">
        <v>7</v>
      </c>
      <c r="F175" s="90"/>
      <c r="G175" s="90"/>
      <c r="H175" s="37" t="s">
        <v>10</v>
      </c>
      <c r="I175" s="38">
        <v>0</v>
      </c>
      <c r="J175" s="37" t="s">
        <v>2</v>
      </c>
      <c r="K175" s="37" t="s">
        <v>38</v>
      </c>
      <c r="L175" s="38">
        <v>0</v>
      </c>
      <c r="M175" s="37" t="s">
        <v>23</v>
      </c>
      <c r="N175" s="37" t="s">
        <v>38</v>
      </c>
      <c r="O175" s="39">
        <v>1.05</v>
      </c>
      <c r="P175" s="37" t="s">
        <v>40</v>
      </c>
      <c r="Q175" s="40">
        <f t="shared" si="10"/>
        <v>0</v>
      </c>
      <c r="R175" s="41" t="s">
        <v>2</v>
      </c>
    </row>
    <row r="176" spans="1:18" ht="18" customHeight="1" hidden="1">
      <c r="A176" s="132"/>
      <c r="B176" s="135"/>
      <c r="C176" s="86"/>
      <c r="D176" s="87"/>
      <c r="E176" s="36">
        <v>8</v>
      </c>
      <c r="F176" s="90"/>
      <c r="G176" s="90"/>
      <c r="H176" s="37" t="s">
        <v>10</v>
      </c>
      <c r="I176" s="38">
        <v>0</v>
      </c>
      <c r="J176" s="37" t="s">
        <v>2</v>
      </c>
      <c r="K176" s="37" t="s">
        <v>38</v>
      </c>
      <c r="L176" s="38">
        <v>0</v>
      </c>
      <c r="M176" s="37" t="s">
        <v>23</v>
      </c>
      <c r="N176" s="37" t="s">
        <v>38</v>
      </c>
      <c r="O176" s="39">
        <v>1.05</v>
      </c>
      <c r="P176" s="37" t="s">
        <v>40</v>
      </c>
      <c r="Q176" s="40">
        <f t="shared" si="10"/>
        <v>0</v>
      </c>
      <c r="R176" s="41" t="s">
        <v>2</v>
      </c>
    </row>
    <row r="177" spans="1:18" ht="18" customHeight="1" hidden="1">
      <c r="A177" s="132"/>
      <c r="B177" s="135"/>
      <c r="C177" s="86"/>
      <c r="D177" s="87"/>
      <c r="E177" s="36">
        <v>9</v>
      </c>
      <c r="F177" s="90"/>
      <c r="G177" s="90"/>
      <c r="H177" s="37" t="s">
        <v>10</v>
      </c>
      <c r="I177" s="38">
        <v>0</v>
      </c>
      <c r="J177" s="37" t="s">
        <v>2</v>
      </c>
      <c r="K177" s="37" t="s">
        <v>38</v>
      </c>
      <c r="L177" s="38">
        <v>0</v>
      </c>
      <c r="M177" s="37" t="s">
        <v>23</v>
      </c>
      <c r="N177" s="37" t="s">
        <v>38</v>
      </c>
      <c r="O177" s="39">
        <v>1.05</v>
      </c>
      <c r="P177" s="37" t="s">
        <v>40</v>
      </c>
      <c r="Q177" s="40">
        <f t="shared" si="10"/>
        <v>0</v>
      </c>
      <c r="R177" s="41" t="s">
        <v>2</v>
      </c>
    </row>
    <row r="178" spans="1:18" ht="18" customHeight="1" hidden="1">
      <c r="A178" s="132"/>
      <c r="B178" s="135"/>
      <c r="C178" s="86"/>
      <c r="D178" s="87"/>
      <c r="E178" s="36">
        <v>10</v>
      </c>
      <c r="F178" s="90"/>
      <c r="G178" s="90"/>
      <c r="H178" s="37" t="s">
        <v>10</v>
      </c>
      <c r="I178" s="38">
        <v>0</v>
      </c>
      <c r="J178" s="37" t="s">
        <v>2</v>
      </c>
      <c r="K178" s="37" t="s">
        <v>38</v>
      </c>
      <c r="L178" s="38">
        <v>0</v>
      </c>
      <c r="M178" s="37" t="s">
        <v>23</v>
      </c>
      <c r="N178" s="37" t="s">
        <v>38</v>
      </c>
      <c r="O178" s="39">
        <v>1.05</v>
      </c>
      <c r="P178" s="37" t="s">
        <v>40</v>
      </c>
      <c r="Q178" s="40">
        <f t="shared" si="10"/>
        <v>0</v>
      </c>
      <c r="R178" s="41" t="s">
        <v>2</v>
      </c>
    </row>
    <row r="179" spans="1:18" ht="18" customHeight="1">
      <c r="A179" s="132"/>
      <c r="B179" s="136"/>
      <c r="C179" s="88"/>
      <c r="D179" s="89"/>
      <c r="E179" s="203"/>
      <c r="F179" s="204"/>
      <c r="G179" s="204"/>
      <c r="H179" s="204"/>
      <c r="I179" s="204"/>
      <c r="J179" s="204"/>
      <c r="K179" s="204"/>
      <c r="L179" s="48" t="s">
        <v>7</v>
      </c>
      <c r="M179" s="124">
        <f>SUM(Q169:Q178)</f>
        <v>0</v>
      </c>
      <c r="N179" s="124"/>
      <c r="O179" s="124"/>
      <c r="P179" s="48" t="s">
        <v>77</v>
      </c>
      <c r="Q179" s="47">
        <f>ROUNDUP(M179,-3)</f>
        <v>0</v>
      </c>
      <c r="R179" s="49" t="s">
        <v>2</v>
      </c>
    </row>
    <row r="180" spans="1:18" ht="18" customHeight="1">
      <c r="A180" s="132"/>
      <c r="B180" s="134" t="s">
        <v>74</v>
      </c>
      <c r="C180" s="84">
        <f>Q190/1000</f>
        <v>0</v>
      </c>
      <c r="D180" s="85"/>
      <c r="E180" s="30">
        <v>1</v>
      </c>
      <c r="F180" s="150"/>
      <c r="G180" s="150"/>
      <c r="H180" s="31" t="s">
        <v>20</v>
      </c>
      <c r="I180" s="32">
        <v>0</v>
      </c>
      <c r="J180" s="31" t="s">
        <v>2</v>
      </c>
      <c r="K180" s="31" t="s">
        <v>38</v>
      </c>
      <c r="L180" s="32">
        <v>0</v>
      </c>
      <c r="M180" s="31" t="s">
        <v>4</v>
      </c>
      <c r="N180" s="31" t="s">
        <v>43</v>
      </c>
      <c r="O180" s="33">
        <v>1.1</v>
      </c>
      <c r="P180" s="31" t="s">
        <v>40</v>
      </c>
      <c r="Q180" s="34">
        <f>I180*L180*O180</f>
        <v>0</v>
      </c>
      <c r="R180" s="35" t="s">
        <v>2</v>
      </c>
    </row>
    <row r="181" spans="1:18" ht="18" customHeight="1">
      <c r="A181" s="132"/>
      <c r="B181" s="135"/>
      <c r="C181" s="86"/>
      <c r="D181" s="87"/>
      <c r="E181" s="36">
        <v>2</v>
      </c>
      <c r="F181" s="90"/>
      <c r="G181" s="90"/>
      <c r="H181" s="37" t="s">
        <v>10</v>
      </c>
      <c r="I181" s="38">
        <v>0</v>
      </c>
      <c r="J181" s="37" t="s">
        <v>2</v>
      </c>
      <c r="K181" s="37" t="s">
        <v>38</v>
      </c>
      <c r="L181" s="38">
        <v>0</v>
      </c>
      <c r="M181" s="37" t="s">
        <v>4</v>
      </c>
      <c r="N181" s="37" t="s">
        <v>38</v>
      </c>
      <c r="O181" s="39">
        <v>1.1</v>
      </c>
      <c r="P181" s="37" t="s">
        <v>40</v>
      </c>
      <c r="Q181" s="40">
        <f aca="true" t="shared" si="11" ref="Q181:Q189">I181*L181*O181</f>
        <v>0</v>
      </c>
      <c r="R181" s="41" t="s">
        <v>2</v>
      </c>
    </row>
    <row r="182" spans="1:18" ht="18" customHeight="1">
      <c r="A182" s="132"/>
      <c r="B182" s="135"/>
      <c r="C182" s="86"/>
      <c r="D182" s="87"/>
      <c r="E182" s="36">
        <v>3</v>
      </c>
      <c r="F182" s="90"/>
      <c r="G182" s="90"/>
      <c r="H182" s="37" t="s">
        <v>10</v>
      </c>
      <c r="I182" s="38">
        <v>0</v>
      </c>
      <c r="J182" s="37" t="s">
        <v>2</v>
      </c>
      <c r="K182" s="37" t="s">
        <v>38</v>
      </c>
      <c r="L182" s="38">
        <v>0</v>
      </c>
      <c r="M182" s="37" t="s">
        <v>4</v>
      </c>
      <c r="N182" s="37" t="s">
        <v>38</v>
      </c>
      <c r="O182" s="39">
        <v>1.1</v>
      </c>
      <c r="P182" s="37" t="s">
        <v>40</v>
      </c>
      <c r="Q182" s="40">
        <f t="shared" si="11"/>
        <v>0</v>
      </c>
      <c r="R182" s="41" t="s">
        <v>2</v>
      </c>
    </row>
    <row r="183" spans="1:18" ht="18" customHeight="1">
      <c r="A183" s="132"/>
      <c r="B183" s="135"/>
      <c r="C183" s="86"/>
      <c r="D183" s="87"/>
      <c r="E183" s="36">
        <v>4</v>
      </c>
      <c r="F183" s="90"/>
      <c r="G183" s="90"/>
      <c r="H183" s="37" t="s">
        <v>10</v>
      </c>
      <c r="I183" s="38">
        <v>0</v>
      </c>
      <c r="J183" s="37" t="s">
        <v>2</v>
      </c>
      <c r="K183" s="37" t="s">
        <v>38</v>
      </c>
      <c r="L183" s="38">
        <v>0</v>
      </c>
      <c r="M183" s="37" t="s">
        <v>4</v>
      </c>
      <c r="N183" s="37" t="s">
        <v>38</v>
      </c>
      <c r="O183" s="39">
        <v>1.1</v>
      </c>
      <c r="P183" s="37" t="s">
        <v>40</v>
      </c>
      <c r="Q183" s="40">
        <f t="shared" si="11"/>
        <v>0</v>
      </c>
      <c r="R183" s="41" t="s">
        <v>2</v>
      </c>
    </row>
    <row r="184" spans="1:18" ht="18" customHeight="1" hidden="1">
      <c r="A184" s="132"/>
      <c r="B184" s="135"/>
      <c r="C184" s="86"/>
      <c r="D184" s="87"/>
      <c r="E184" s="36">
        <v>5</v>
      </c>
      <c r="F184" s="90"/>
      <c r="G184" s="90"/>
      <c r="H184" s="37" t="s">
        <v>10</v>
      </c>
      <c r="I184" s="38">
        <v>0</v>
      </c>
      <c r="J184" s="37" t="s">
        <v>2</v>
      </c>
      <c r="K184" s="37" t="s">
        <v>38</v>
      </c>
      <c r="L184" s="38">
        <v>0</v>
      </c>
      <c r="M184" s="37" t="s">
        <v>4</v>
      </c>
      <c r="N184" s="37" t="s">
        <v>38</v>
      </c>
      <c r="O184" s="39">
        <v>1.05</v>
      </c>
      <c r="P184" s="37" t="s">
        <v>40</v>
      </c>
      <c r="Q184" s="40">
        <f t="shared" si="11"/>
        <v>0</v>
      </c>
      <c r="R184" s="41" t="s">
        <v>2</v>
      </c>
    </row>
    <row r="185" spans="1:18" ht="18" customHeight="1" hidden="1">
      <c r="A185" s="132"/>
      <c r="B185" s="135"/>
      <c r="C185" s="86"/>
      <c r="D185" s="87"/>
      <c r="E185" s="36">
        <v>6</v>
      </c>
      <c r="F185" s="90"/>
      <c r="G185" s="90"/>
      <c r="H185" s="37" t="s">
        <v>10</v>
      </c>
      <c r="I185" s="38">
        <v>0</v>
      </c>
      <c r="J185" s="37" t="s">
        <v>2</v>
      </c>
      <c r="K185" s="37" t="s">
        <v>38</v>
      </c>
      <c r="L185" s="38">
        <v>0</v>
      </c>
      <c r="M185" s="37" t="s">
        <v>4</v>
      </c>
      <c r="N185" s="37" t="s">
        <v>38</v>
      </c>
      <c r="O185" s="39">
        <v>1.05</v>
      </c>
      <c r="P185" s="37" t="s">
        <v>40</v>
      </c>
      <c r="Q185" s="40">
        <f t="shared" si="11"/>
        <v>0</v>
      </c>
      <c r="R185" s="41" t="s">
        <v>2</v>
      </c>
    </row>
    <row r="186" spans="1:18" ht="18" customHeight="1" hidden="1">
      <c r="A186" s="132"/>
      <c r="B186" s="135"/>
      <c r="C186" s="86"/>
      <c r="D186" s="87"/>
      <c r="E186" s="36">
        <v>7</v>
      </c>
      <c r="F186" s="90"/>
      <c r="G186" s="90"/>
      <c r="H186" s="37" t="s">
        <v>10</v>
      </c>
      <c r="I186" s="38">
        <v>0</v>
      </c>
      <c r="J186" s="37" t="s">
        <v>2</v>
      </c>
      <c r="K186" s="37" t="s">
        <v>38</v>
      </c>
      <c r="L186" s="38">
        <v>0</v>
      </c>
      <c r="M186" s="37" t="s">
        <v>4</v>
      </c>
      <c r="N186" s="37" t="s">
        <v>38</v>
      </c>
      <c r="O186" s="39">
        <v>1.05</v>
      </c>
      <c r="P186" s="37" t="s">
        <v>40</v>
      </c>
      <c r="Q186" s="40">
        <f t="shared" si="11"/>
        <v>0</v>
      </c>
      <c r="R186" s="41" t="s">
        <v>2</v>
      </c>
    </row>
    <row r="187" spans="1:18" ht="18" customHeight="1" hidden="1">
      <c r="A187" s="132"/>
      <c r="B187" s="135"/>
      <c r="C187" s="86"/>
      <c r="D187" s="87"/>
      <c r="E187" s="36">
        <v>8</v>
      </c>
      <c r="F187" s="90"/>
      <c r="G187" s="90"/>
      <c r="H187" s="37" t="s">
        <v>10</v>
      </c>
      <c r="I187" s="38">
        <v>0</v>
      </c>
      <c r="J187" s="37" t="s">
        <v>2</v>
      </c>
      <c r="K187" s="37" t="s">
        <v>38</v>
      </c>
      <c r="L187" s="38">
        <v>0</v>
      </c>
      <c r="M187" s="37" t="s">
        <v>4</v>
      </c>
      <c r="N187" s="37" t="s">
        <v>38</v>
      </c>
      <c r="O187" s="39">
        <v>1.05</v>
      </c>
      <c r="P187" s="37" t="s">
        <v>40</v>
      </c>
      <c r="Q187" s="40">
        <f t="shared" si="11"/>
        <v>0</v>
      </c>
      <c r="R187" s="41" t="s">
        <v>2</v>
      </c>
    </row>
    <row r="188" spans="1:18" ht="18" customHeight="1" hidden="1">
      <c r="A188" s="132"/>
      <c r="B188" s="135"/>
      <c r="C188" s="86"/>
      <c r="D188" s="87"/>
      <c r="E188" s="36">
        <v>9</v>
      </c>
      <c r="F188" s="90"/>
      <c r="G188" s="90"/>
      <c r="H188" s="37" t="s">
        <v>10</v>
      </c>
      <c r="I188" s="38">
        <v>0</v>
      </c>
      <c r="J188" s="37" t="s">
        <v>2</v>
      </c>
      <c r="K188" s="37" t="s">
        <v>38</v>
      </c>
      <c r="L188" s="38">
        <v>0</v>
      </c>
      <c r="M188" s="37" t="s">
        <v>4</v>
      </c>
      <c r="N188" s="37" t="s">
        <v>38</v>
      </c>
      <c r="O188" s="39">
        <v>1.05</v>
      </c>
      <c r="P188" s="37" t="s">
        <v>40</v>
      </c>
      <c r="Q188" s="40">
        <f t="shared" si="11"/>
        <v>0</v>
      </c>
      <c r="R188" s="41" t="s">
        <v>2</v>
      </c>
    </row>
    <row r="189" spans="1:18" ht="18" customHeight="1" hidden="1">
      <c r="A189" s="132"/>
      <c r="B189" s="135"/>
      <c r="C189" s="86"/>
      <c r="D189" s="87"/>
      <c r="E189" s="36">
        <v>10</v>
      </c>
      <c r="F189" s="90"/>
      <c r="G189" s="90"/>
      <c r="H189" s="37" t="s">
        <v>10</v>
      </c>
      <c r="I189" s="38">
        <v>0</v>
      </c>
      <c r="J189" s="37" t="s">
        <v>2</v>
      </c>
      <c r="K189" s="37" t="s">
        <v>38</v>
      </c>
      <c r="L189" s="38">
        <v>0</v>
      </c>
      <c r="M189" s="37" t="s">
        <v>4</v>
      </c>
      <c r="N189" s="37" t="s">
        <v>38</v>
      </c>
      <c r="O189" s="39">
        <v>1.05</v>
      </c>
      <c r="P189" s="37" t="s">
        <v>40</v>
      </c>
      <c r="Q189" s="40">
        <f t="shared" si="11"/>
        <v>0</v>
      </c>
      <c r="R189" s="41" t="s">
        <v>2</v>
      </c>
    </row>
    <row r="190" spans="1:18" ht="18" customHeight="1">
      <c r="A190" s="132"/>
      <c r="B190" s="136"/>
      <c r="C190" s="88"/>
      <c r="D190" s="89"/>
      <c r="E190" s="46"/>
      <c r="F190" s="47"/>
      <c r="G190" s="47"/>
      <c r="H190" s="47"/>
      <c r="I190" s="47"/>
      <c r="J190" s="47"/>
      <c r="K190" s="47"/>
      <c r="L190" s="48" t="s">
        <v>7</v>
      </c>
      <c r="M190" s="124">
        <f>SUM(Q180:Q189)</f>
        <v>0</v>
      </c>
      <c r="N190" s="124"/>
      <c r="O190" s="124"/>
      <c r="P190" s="48" t="s">
        <v>77</v>
      </c>
      <c r="Q190" s="47">
        <f>ROUNDUP(M190,-3)</f>
        <v>0</v>
      </c>
      <c r="R190" s="49" t="s">
        <v>2</v>
      </c>
    </row>
    <row r="191" spans="1:18" ht="18" customHeight="1">
      <c r="A191" s="132"/>
      <c r="B191" s="134" t="s">
        <v>75</v>
      </c>
      <c r="C191" s="84">
        <f>Q201/1000</f>
        <v>0</v>
      </c>
      <c r="D191" s="85"/>
      <c r="E191" s="30">
        <v>1</v>
      </c>
      <c r="F191" s="150"/>
      <c r="G191" s="150"/>
      <c r="H191" s="31" t="s">
        <v>54</v>
      </c>
      <c r="I191" s="32">
        <v>0</v>
      </c>
      <c r="J191" s="31" t="s">
        <v>2</v>
      </c>
      <c r="K191" s="31" t="s">
        <v>38</v>
      </c>
      <c r="L191" s="32">
        <v>0</v>
      </c>
      <c r="M191" s="31" t="s">
        <v>22</v>
      </c>
      <c r="N191" s="31" t="s">
        <v>47</v>
      </c>
      <c r="O191" s="33">
        <v>1.1</v>
      </c>
      <c r="P191" s="31" t="s">
        <v>48</v>
      </c>
      <c r="Q191" s="34">
        <f>SUM(I191*L191*O191)</f>
        <v>0</v>
      </c>
      <c r="R191" s="35" t="s">
        <v>2</v>
      </c>
    </row>
    <row r="192" spans="1:18" ht="18" customHeight="1">
      <c r="A192" s="132"/>
      <c r="B192" s="135"/>
      <c r="C192" s="86"/>
      <c r="D192" s="87"/>
      <c r="E192" s="36">
        <v>2</v>
      </c>
      <c r="F192" s="90"/>
      <c r="G192" s="90"/>
      <c r="H192" s="37" t="s">
        <v>10</v>
      </c>
      <c r="I192" s="38">
        <v>0</v>
      </c>
      <c r="J192" s="37" t="s">
        <v>2</v>
      </c>
      <c r="K192" s="37" t="s">
        <v>38</v>
      </c>
      <c r="L192" s="38">
        <v>0</v>
      </c>
      <c r="M192" s="37" t="s">
        <v>22</v>
      </c>
      <c r="N192" s="37" t="s">
        <v>38</v>
      </c>
      <c r="O192" s="39">
        <v>1.1</v>
      </c>
      <c r="P192" s="37" t="s">
        <v>40</v>
      </c>
      <c r="Q192" s="40">
        <f aca="true" t="shared" si="12" ref="Q192:Q199">SUM(I192*L192*O192)</f>
        <v>0</v>
      </c>
      <c r="R192" s="41" t="s">
        <v>2</v>
      </c>
    </row>
    <row r="193" spans="1:18" ht="18" customHeight="1">
      <c r="A193" s="132"/>
      <c r="B193" s="135"/>
      <c r="C193" s="86"/>
      <c r="D193" s="87"/>
      <c r="E193" s="36">
        <v>3</v>
      </c>
      <c r="F193" s="90"/>
      <c r="G193" s="90"/>
      <c r="H193" s="37" t="s">
        <v>10</v>
      </c>
      <c r="I193" s="38">
        <v>0</v>
      </c>
      <c r="J193" s="37" t="s">
        <v>2</v>
      </c>
      <c r="K193" s="37" t="s">
        <v>38</v>
      </c>
      <c r="L193" s="38">
        <v>0</v>
      </c>
      <c r="M193" s="37" t="s">
        <v>22</v>
      </c>
      <c r="N193" s="37" t="s">
        <v>38</v>
      </c>
      <c r="O193" s="39">
        <v>1.1</v>
      </c>
      <c r="P193" s="37" t="s">
        <v>40</v>
      </c>
      <c r="Q193" s="40">
        <f t="shared" si="12"/>
        <v>0</v>
      </c>
      <c r="R193" s="41" t="s">
        <v>2</v>
      </c>
    </row>
    <row r="194" spans="1:18" ht="18" customHeight="1">
      <c r="A194" s="132"/>
      <c r="B194" s="135"/>
      <c r="C194" s="86"/>
      <c r="D194" s="87"/>
      <c r="E194" s="36">
        <v>4</v>
      </c>
      <c r="F194" s="90"/>
      <c r="G194" s="90"/>
      <c r="H194" s="37" t="s">
        <v>10</v>
      </c>
      <c r="I194" s="38">
        <v>0</v>
      </c>
      <c r="J194" s="37" t="s">
        <v>2</v>
      </c>
      <c r="K194" s="37" t="s">
        <v>38</v>
      </c>
      <c r="L194" s="38">
        <v>0</v>
      </c>
      <c r="M194" s="37" t="s">
        <v>22</v>
      </c>
      <c r="N194" s="37" t="s">
        <v>38</v>
      </c>
      <c r="O194" s="39">
        <v>1.1</v>
      </c>
      <c r="P194" s="37" t="s">
        <v>40</v>
      </c>
      <c r="Q194" s="40">
        <f t="shared" si="12"/>
        <v>0</v>
      </c>
      <c r="R194" s="41" t="s">
        <v>2</v>
      </c>
    </row>
    <row r="195" spans="1:18" ht="18" customHeight="1" hidden="1">
      <c r="A195" s="132"/>
      <c r="B195" s="135"/>
      <c r="C195" s="86"/>
      <c r="D195" s="87"/>
      <c r="E195" s="36">
        <v>5</v>
      </c>
      <c r="F195" s="90"/>
      <c r="G195" s="90"/>
      <c r="H195" s="37" t="s">
        <v>10</v>
      </c>
      <c r="I195" s="38">
        <v>0</v>
      </c>
      <c r="J195" s="37" t="s">
        <v>2</v>
      </c>
      <c r="K195" s="37" t="s">
        <v>38</v>
      </c>
      <c r="L195" s="38">
        <v>0</v>
      </c>
      <c r="M195" s="37" t="s">
        <v>22</v>
      </c>
      <c r="N195" s="37" t="s">
        <v>38</v>
      </c>
      <c r="O195" s="39">
        <v>1.05</v>
      </c>
      <c r="P195" s="37" t="s">
        <v>40</v>
      </c>
      <c r="Q195" s="40">
        <f t="shared" si="12"/>
        <v>0</v>
      </c>
      <c r="R195" s="41" t="s">
        <v>2</v>
      </c>
    </row>
    <row r="196" spans="1:18" ht="18" customHeight="1" hidden="1">
      <c r="A196" s="132"/>
      <c r="B196" s="135"/>
      <c r="C196" s="86"/>
      <c r="D196" s="87"/>
      <c r="E196" s="36">
        <v>6</v>
      </c>
      <c r="F196" s="90"/>
      <c r="G196" s="90"/>
      <c r="H196" s="37" t="s">
        <v>10</v>
      </c>
      <c r="I196" s="38">
        <v>0</v>
      </c>
      <c r="J196" s="37" t="s">
        <v>2</v>
      </c>
      <c r="K196" s="37" t="s">
        <v>38</v>
      </c>
      <c r="L196" s="38">
        <v>0</v>
      </c>
      <c r="M196" s="37" t="s">
        <v>22</v>
      </c>
      <c r="N196" s="37" t="s">
        <v>38</v>
      </c>
      <c r="O196" s="39">
        <v>1.05</v>
      </c>
      <c r="P196" s="37" t="s">
        <v>40</v>
      </c>
      <c r="Q196" s="40">
        <f t="shared" si="12"/>
        <v>0</v>
      </c>
      <c r="R196" s="41" t="s">
        <v>2</v>
      </c>
    </row>
    <row r="197" spans="1:18" ht="18" customHeight="1" hidden="1">
      <c r="A197" s="132"/>
      <c r="B197" s="135"/>
      <c r="C197" s="86"/>
      <c r="D197" s="87"/>
      <c r="E197" s="36">
        <v>7</v>
      </c>
      <c r="F197" s="90"/>
      <c r="G197" s="90"/>
      <c r="H197" s="37" t="s">
        <v>10</v>
      </c>
      <c r="I197" s="38">
        <v>0</v>
      </c>
      <c r="J197" s="37" t="s">
        <v>2</v>
      </c>
      <c r="K197" s="37" t="s">
        <v>38</v>
      </c>
      <c r="L197" s="38">
        <v>0</v>
      </c>
      <c r="M197" s="37" t="s">
        <v>22</v>
      </c>
      <c r="N197" s="37" t="s">
        <v>38</v>
      </c>
      <c r="O197" s="39">
        <v>1.05</v>
      </c>
      <c r="P197" s="37" t="s">
        <v>40</v>
      </c>
      <c r="Q197" s="40">
        <f t="shared" si="12"/>
        <v>0</v>
      </c>
      <c r="R197" s="41" t="s">
        <v>2</v>
      </c>
    </row>
    <row r="198" spans="1:18" ht="18" customHeight="1" hidden="1">
      <c r="A198" s="132"/>
      <c r="B198" s="135"/>
      <c r="C198" s="86"/>
      <c r="D198" s="87"/>
      <c r="E198" s="36">
        <v>8</v>
      </c>
      <c r="F198" s="90"/>
      <c r="G198" s="90"/>
      <c r="H198" s="37" t="s">
        <v>10</v>
      </c>
      <c r="I198" s="38">
        <v>0</v>
      </c>
      <c r="J198" s="37" t="s">
        <v>2</v>
      </c>
      <c r="K198" s="37" t="s">
        <v>38</v>
      </c>
      <c r="L198" s="38">
        <v>0</v>
      </c>
      <c r="M198" s="37" t="s">
        <v>22</v>
      </c>
      <c r="N198" s="37" t="s">
        <v>38</v>
      </c>
      <c r="O198" s="39">
        <v>1.05</v>
      </c>
      <c r="P198" s="37" t="s">
        <v>40</v>
      </c>
      <c r="Q198" s="40">
        <f t="shared" si="12"/>
        <v>0</v>
      </c>
      <c r="R198" s="41" t="s">
        <v>2</v>
      </c>
    </row>
    <row r="199" spans="1:18" ht="18" customHeight="1" hidden="1">
      <c r="A199" s="132"/>
      <c r="B199" s="135"/>
      <c r="C199" s="86"/>
      <c r="D199" s="87"/>
      <c r="E199" s="36">
        <v>9</v>
      </c>
      <c r="F199" s="90"/>
      <c r="G199" s="90"/>
      <c r="H199" s="37" t="s">
        <v>10</v>
      </c>
      <c r="I199" s="38">
        <v>0</v>
      </c>
      <c r="J199" s="37" t="s">
        <v>2</v>
      </c>
      <c r="K199" s="37" t="s">
        <v>38</v>
      </c>
      <c r="L199" s="38">
        <v>0</v>
      </c>
      <c r="M199" s="37" t="s">
        <v>22</v>
      </c>
      <c r="N199" s="37" t="s">
        <v>38</v>
      </c>
      <c r="O199" s="39">
        <v>1.05</v>
      </c>
      <c r="P199" s="37" t="s">
        <v>40</v>
      </c>
      <c r="Q199" s="40">
        <f t="shared" si="12"/>
        <v>0</v>
      </c>
      <c r="R199" s="41" t="s">
        <v>2</v>
      </c>
    </row>
    <row r="200" spans="1:18" ht="18" customHeight="1" hidden="1">
      <c r="A200" s="132"/>
      <c r="B200" s="135"/>
      <c r="C200" s="86"/>
      <c r="D200" s="87"/>
      <c r="E200" s="36">
        <v>10</v>
      </c>
      <c r="F200" s="90"/>
      <c r="G200" s="90"/>
      <c r="H200" s="37" t="s">
        <v>10</v>
      </c>
      <c r="I200" s="38">
        <v>0</v>
      </c>
      <c r="J200" s="37" t="s">
        <v>2</v>
      </c>
      <c r="K200" s="37" t="s">
        <v>38</v>
      </c>
      <c r="L200" s="38">
        <v>0</v>
      </c>
      <c r="M200" s="37" t="s">
        <v>22</v>
      </c>
      <c r="N200" s="37" t="s">
        <v>38</v>
      </c>
      <c r="O200" s="39">
        <v>1.05</v>
      </c>
      <c r="P200" s="37" t="s">
        <v>40</v>
      </c>
      <c r="Q200" s="40">
        <f>SUM(I200*L200*O200)</f>
        <v>0</v>
      </c>
      <c r="R200" s="41" t="s">
        <v>2</v>
      </c>
    </row>
    <row r="201" spans="1:18" ht="18" customHeight="1">
      <c r="A201" s="132"/>
      <c r="B201" s="136"/>
      <c r="C201" s="88"/>
      <c r="D201" s="89"/>
      <c r="E201" s="46"/>
      <c r="F201" s="47"/>
      <c r="G201" s="47"/>
      <c r="H201" s="47"/>
      <c r="I201" s="47"/>
      <c r="J201" s="47"/>
      <c r="K201" s="47"/>
      <c r="L201" s="48" t="s">
        <v>7</v>
      </c>
      <c r="M201" s="124">
        <f>SUM(Q191:Q200)</f>
        <v>0</v>
      </c>
      <c r="N201" s="124"/>
      <c r="O201" s="124"/>
      <c r="P201" s="48" t="s">
        <v>77</v>
      </c>
      <c r="Q201" s="47">
        <f>ROUNDUP(M201,-3)</f>
        <v>0</v>
      </c>
      <c r="R201" s="49" t="s">
        <v>2</v>
      </c>
    </row>
    <row r="202" spans="1:18" ht="18" customHeight="1">
      <c r="A202" s="132"/>
      <c r="B202" s="134" t="s">
        <v>84</v>
      </c>
      <c r="C202" s="84">
        <f>Q205/1000</f>
        <v>0</v>
      </c>
      <c r="D202" s="85"/>
      <c r="E202" s="30">
        <v>1</v>
      </c>
      <c r="F202" s="150"/>
      <c r="G202" s="150"/>
      <c r="H202" s="31" t="s">
        <v>10</v>
      </c>
      <c r="I202" s="32">
        <v>0</v>
      </c>
      <c r="J202" s="31" t="s">
        <v>2</v>
      </c>
      <c r="K202" s="31" t="s">
        <v>38</v>
      </c>
      <c r="L202" s="32">
        <v>0</v>
      </c>
      <c r="M202" s="31" t="s">
        <v>22</v>
      </c>
      <c r="N202" s="31" t="s">
        <v>38</v>
      </c>
      <c r="O202" s="33">
        <v>1.1</v>
      </c>
      <c r="P202" s="31" t="s">
        <v>40</v>
      </c>
      <c r="Q202" s="34">
        <f>SUM(I202*L202*O202)</f>
        <v>0</v>
      </c>
      <c r="R202" s="35" t="s">
        <v>2</v>
      </c>
    </row>
    <row r="203" spans="1:18" ht="18" customHeight="1">
      <c r="A203" s="132"/>
      <c r="B203" s="135"/>
      <c r="C203" s="86"/>
      <c r="D203" s="87"/>
      <c r="E203" s="36">
        <v>2</v>
      </c>
      <c r="F203" s="90"/>
      <c r="G203" s="90"/>
      <c r="H203" s="37" t="s">
        <v>10</v>
      </c>
      <c r="I203" s="38">
        <v>0</v>
      </c>
      <c r="J203" s="37" t="s">
        <v>2</v>
      </c>
      <c r="K203" s="37" t="s">
        <v>38</v>
      </c>
      <c r="L203" s="38">
        <v>0</v>
      </c>
      <c r="M203" s="37" t="s">
        <v>22</v>
      </c>
      <c r="N203" s="37" t="s">
        <v>38</v>
      </c>
      <c r="O203" s="39">
        <v>1.1</v>
      </c>
      <c r="P203" s="37" t="s">
        <v>40</v>
      </c>
      <c r="Q203" s="40">
        <f>SUM(I203*L203*O203)</f>
        <v>0</v>
      </c>
      <c r="R203" s="41" t="s">
        <v>2</v>
      </c>
    </row>
    <row r="204" spans="1:18" ht="18" customHeight="1" hidden="1">
      <c r="A204" s="132"/>
      <c r="B204" s="135"/>
      <c r="C204" s="86"/>
      <c r="D204" s="87"/>
      <c r="E204" s="36">
        <v>3</v>
      </c>
      <c r="F204" s="90"/>
      <c r="G204" s="90"/>
      <c r="H204" s="37" t="s">
        <v>10</v>
      </c>
      <c r="I204" s="38">
        <v>0</v>
      </c>
      <c r="J204" s="37" t="s">
        <v>2</v>
      </c>
      <c r="K204" s="37" t="s">
        <v>38</v>
      </c>
      <c r="L204" s="38">
        <v>0</v>
      </c>
      <c r="M204" s="37" t="s">
        <v>22</v>
      </c>
      <c r="N204" s="37" t="s">
        <v>38</v>
      </c>
      <c r="O204" s="39">
        <v>1.05</v>
      </c>
      <c r="P204" s="37" t="s">
        <v>40</v>
      </c>
      <c r="Q204" s="40">
        <f>SUM(I204*L204*O204)</f>
        <v>0</v>
      </c>
      <c r="R204" s="41" t="s">
        <v>2</v>
      </c>
    </row>
    <row r="205" spans="1:18" ht="18" customHeight="1">
      <c r="A205" s="133"/>
      <c r="B205" s="136"/>
      <c r="C205" s="88"/>
      <c r="D205" s="89"/>
      <c r="E205" s="46"/>
      <c r="F205" s="47"/>
      <c r="G205" s="47"/>
      <c r="H205" s="47"/>
      <c r="I205" s="47"/>
      <c r="J205" s="47"/>
      <c r="K205" s="47"/>
      <c r="L205" s="48" t="s">
        <v>7</v>
      </c>
      <c r="M205" s="124">
        <f>SUM(Q202:Q204)</f>
        <v>0</v>
      </c>
      <c r="N205" s="124"/>
      <c r="O205" s="124"/>
      <c r="P205" s="48" t="s">
        <v>77</v>
      </c>
      <c r="Q205" s="47">
        <f>ROUNDUP(M205,-3)</f>
        <v>0</v>
      </c>
      <c r="R205" s="49" t="s">
        <v>2</v>
      </c>
    </row>
    <row r="206" spans="1:18" ht="18" customHeight="1">
      <c r="A206" s="125" t="s">
        <v>85</v>
      </c>
      <c r="B206" s="126"/>
      <c r="C206" s="84">
        <f>Q216/1000</f>
        <v>0</v>
      </c>
      <c r="D206" s="85"/>
      <c r="E206" s="30">
        <v>1</v>
      </c>
      <c r="F206" s="150"/>
      <c r="G206" s="150"/>
      <c r="H206" s="31" t="s">
        <v>10</v>
      </c>
      <c r="I206" s="32">
        <v>0</v>
      </c>
      <c r="J206" s="31" t="s">
        <v>2</v>
      </c>
      <c r="K206" s="31" t="s">
        <v>38</v>
      </c>
      <c r="L206" s="32">
        <v>0</v>
      </c>
      <c r="M206" s="31" t="s">
        <v>19</v>
      </c>
      <c r="N206" s="31" t="s">
        <v>38</v>
      </c>
      <c r="O206" s="33">
        <v>1.1</v>
      </c>
      <c r="P206" s="31" t="s">
        <v>40</v>
      </c>
      <c r="Q206" s="34">
        <f aca="true" t="shared" si="13" ref="Q206:Q215">SUM(I206*L206*O206)</f>
        <v>0</v>
      </c>
      <c r="R206" s="35" t="s">
        <v>2</v>
      </c>
    </row>
    <row r="207" spans="1:18" ht="18" customHeight="1">
      <c r="A207" s="127"/>
      <c r="B207" s="128"/>
      <c r="C207" s="86"/>
      <c r="D207" s="87"/>
      <c r="E207" s="36">
        <v>2</v>
      </c>
      <c r="F207" s="90"/>
      <c r="G207" s="90"/>
      <c r="H207" s="37" t="s">
        <v>10</v>
      </c>
      <c r="I207" s="38">
        <v>0</v>
      </c>
      <c r="J207" s="37" t="s">
        <v>2</v>
      </c>
      <c r="K207" s="37" t="s">
        <v>38</v>
      </c>
      <c r="L207" s="38">
        <v>0</v>
      </c>
      <c r="M207" s="37" t="s">
        <v>22</v>
      </c>
      <c r="N207" s="37" t="s">
        <v>38</v>
      </c>
      <c r="O207" s="39">
        <v>1.1</v>
      </c>
      <c r="P207" s="37" t="s">
        <v>40</v>
      </c>
      <c r="Q207" s="40">
        <f t="shared" si="13"/>
        <v>0</v>
      </c>
      <c r="R207" s="41" t="s">
        <v>2</v>
      </c>
    </row>
    <row r="208" spans="1:18" ht="18" customHeight="1">
      <c r="A208" s="127"/>
      <c r="B208" s="128"/>
      <c r="C208" s="86"/>
      <c r="D208" s="87"/>
      <c r="E208" s="36">
        <v>3</v>
      </c>
      <c r="F208" s="90"/>
      <c r="G208" s="90"/>
      <c r="H208" s="37" t="s">
        <v>10</v>
      </c>
      <c r="I208" s="38">
        <v>0</v>
      </c>
      <c r="J208" s="37" t="s">
        <v>2</v>
      </c>
      <c r="K208" s="37" t="s">
        <v>38</v>
      </c>
      <c r="L208" s="38">
        <v>0</v>
      </c>
      <c r="M208" s="37" t="s">
        <v>22</v>
      </c>
      <c r="N208" s="37" t="s">
        <v>38</v>
      </c>
      <c r="O208" s="39">
        <v>1.1</v>
      </c>
      <c r="P208" s="37" t="s">
        <v>40</v>
      </c>
      <c r="Q208" s="40">
        <f t="shared" si="13"/>
        <v>0</v>
      </c>
      <c r="R208" s="41" t="s">
        <v>2</v>
      </c>
    </row>
    <row r="209" spans="1:18" ht="18" customHeight="1">
      <c r="A209" s="127"/>
      <c r="B209" s="128"/>
      <c r="C209" s="86"/>
      <c r="D209" s="87"/>
      <c r="E209" s="36">
        <v>4</v>
      </c>
      <c r="F209" s="90"/>
      <c r="G209" s="90"/>
      <c r="H209" s="37" t="s">
        <v>10</v>
      </c>
      <c r="I209" s="38">
        <v>0</v>
      </c>
      <c r="J209" s="37" t="s">
        <v>2</v>
      </c>
      <c r="K209" s="37" t="s">
        <v>38</v>
      </c>
      <c r="L209" s="38">
        <v>0</v>
      </c>
      <c r="M209" s="37" t="s">
        <v>22</v>
      </c>
      <c r="N209" s="37" t="s">
        <v>38</v>
      </c>
      <c r="O209" s="39">
        <v>1.1</v>
      </c>
      <c r="P209" s="37" t="s">
        <v>40</v>
      </c>
      <c r="Q209" s="40">
        <f t="shared" si="13"/>
        <v>0</v>
      </c>
      <c r="R209" s="41" t="s">
        <v>2</v>
      </c>
    </row>
    <row r="210" spans="1:18" ht="18" customHeight="1">
      <c r="A210" s="127"/>
      <c r="B210" s="128"/>
      <c r="C210" s="86"/>
      <c r="D210" s="87"/>
      <c r="E210" s="36">
        <v>5</v>
      </c>
      <c r="F210" s="90"/>
      <c r="G210" s="90"/>
      <c r="H210" s="37" t="s">
        <v>10</v>
      </c>
      <c r="I210" s="38">
        <v>0</v>
      </c>
      <c r="J210" s="37" t="s">
        <v>2</v>
      </c>
      <c r="K210" s="37" t="s">
        <v>38</v>
      </c>
      <c r="L210" s="38">
        <v>0</v>
      </c>
      <c r="M210" s="37" t="s">
        <v>22</v>
      </c>
      <c r="N210" s="37" t="s">
        <v>38</v>
      </c>
      <c r="O210" s="39">
        <v>1.1</v>
      </c>
      <c r="P210" s="37" t="s">
        <v>40</v>
      </c>
      <c r="Q210" s="40">
        <f t="shared" si="13"/>
        <v>0</v>
      </c>
      <c r="R210" s="41" t="s">
        <v>2</v>
      </c>
    </row>
    <row r="211" spans="1:18" ht="18" customHeight="1" hidden="1">
      <c r="A211" s="127"/>
      <c r="B211" s="128"/>
      <c r="C211" s="86"/>
      <c r="D211" s="87"/>
      <c r="E211" s="36">
        <v>6</v>
      </c>
      <c r="F211" s="90"/>
      <c r="G211" s="90"/>
      <c r="H211" s="37" t="s">
        <v>10</v>
      </c>
      <c r="I211" s="38">
        <v>0</v>
      </c>
      <c r="J211" s="37" t="s">
        <v>2</v>
      </c>
      <c r="K211" s="37" t="s">
        <v>38</v>
      </c>
      <c r="L211" s="38">
        <v>0</v>
      </c>
      <c r="M211" s="37" t="s">
        <v>22</v>
      </c>
      <c r="N211" s="37" t="s">
        <v>38</v>
      </c>
      <c r="O211" s="39">
        <v>1.05</v>
      </c>
      <c r="P211" s="37" t="s">
        <v>40</v>
      </c>
      <c r="Q211" s="40">
        <f t="shared" si="13"/>
        <v>0</v>
      </c>
      <c r="R211" s="41" t="s">
        <v>2</v>
      </c>
    </row>
    <row r="212" spans="1:18" ht="18" customHeight="1" hidden="1">
      <c r="A212" s="127"/>
      <c r="B212" s="128"/>
      <c r="C212" s="86"/>
      <c r="D212" s="87"/>
      <c r="E212" s="36">
        <v>7</v>
      </c>
      <c r="F212" s="90"/>
      <c r="G212" s="90"/>
      <c r="H212" s="37" t="s">
        <v>10</v>
      </c>
      <c r="I212" s="38">
        <v>0</v>
      </c>
      <c r="J212" s="37" t="s">
        <v>2</v>
      </c>
      <c r="K212" s="37" t="s">
        <v>38</v>
      </c>
      <c r="L212" s="38">
        <v>0</v>
      </c>
      <c r="M212" s="37" t="s">
        <v>22</v>
      </c>
      <c r="N212" s="37" t="s">
        <v>38</v>
      </c>
      <c r="O212" s="39">
        <v>1.05</v>
      </c>
      <c r="P212" s="37" t="s">
        <v>40</v>
      </c>
      <c r="Q212" s="40">
        <f t="shared" si="13"/>
        <v>0</v>
      </c>
      <c r="R212" s="41" t="s">
        <v>2</v>
      </c>
    </row>
    <row r="213" spans="1:18" ht="18" customHeight="1" hidden="1">
      <c r="A213" s="127"/>
      <c r="B213" s="128"/>
      <c r="C213" s="86"/>
      <c r="D213" s="87"/>
      <c r="E213" s="36">
        <v>8</v>
      </c>
      <c r="F213" s="90"/>
      <c r="G213" s="90"/>
      <c r="H213" s="37" t="s">
        <v>10</v>
      </c>
      <c r="I213" s="38">
        <v>0</v>
      </c>
      <c r="J213" s="37" t="s">
        <v>2</v>
      </c>
      <c r="K213" s="37" t="s">
        <v>38</v>
      </c>
      <c r="L213" s="38">
        <v>0</v>
      </c>
      <c r="M213" s="37" t="s">
        <v>22</v>
      </c>
      <c r="N213" s="37" t="s">
        <v>38</v>
      </c>
      <c r="O213" s="39">
        <v>1.05</v>
      </c>
      <c r="P213" s="37" t="s">
        <v>40</v>
      </c>
      <c r="Q213" s="40">
        <f t="shared" si="13"/>
        <v>0</v>
      </c>
      <c r="R213" s="41" t="s">
        <v>2</v>
      </c>
    </row>
    <row r="214" spans="1:18" ht="18" customHeight="1" hidden="1">
      <c r="A214" s="127"/>
      <c r="B214" s="128"/>
      <c r="C214" s="86"/>
      <c r="D214" s="87"/>
      <c r="E214" s="36">
        <v>9</v>
      </c>
      <c r="F214" s="90"/>
      <c r="G214" s="90"/>
      <c r="H214" s="37" t="s">
        <v>10</v>
      </c>
      <c r="I214" s="38">
        <v>0</v>
      </c>
      <c r="J214" s="37" t="s">
        <v>2</v>
      </c>
      <c r="K214" s="37" t="s">
        <v>38</v>
      </c>
      <c r="L214" s="38">
        <v>0</v>
      </c>
      <c r="M214" s="37" t="s">
        <v>22</v>
      </c>
      <c r="N214" s="37" t="s">
        <v>38</v>
      </c>
      <c r="O214" s="39">
        <v>1.05</v>
      </c>
      <c r="P214" s="37" t="s">
        <v>40</v>
      </c>
      <c r="Q214" s="40">
        <f t="shared" si="13"/>
        <v>0</v>
      </c>
      <c r="R214" s="41" t="s">
        <v>2</v>
      </c>
    </row>
    <row r="215" spans="1:18" ht="18" customHeight="1" hidden="1">
      <c r="A215" s="127"/>
      <c r="B215" s="128"/>
      <c r="C215" s="86"/>
      <c r="D215" s="87"/>
      <c r="E215" s="36">
        <v>10</v>
      </c>
      <c r="F215" s="90"/>
      <c r="G215" s="90"/>
      <c r="H215" s="37" t="s">
        <v>10</v>
      </c>
      <c r="I215" s="38">
        <v>0</v>
      </c>
      <c r="J215" s="37" t="s">
        <v>2</v>
      </c>
      <c r="K215" s="37" t="s">
        <v>38</v>
      </c>
      <c r="L215" s="38">
        <v>0</v>
      </c>
      <c r="M215" s="37" t="s">
        <v>22</v>
      </c>
      <c r="N215" s="37" t="s">
        <v>38</v>
      </c>
      <c r="O215" s="39">
        <v>1.05</v>
      </c>
      <c r="P215" s="37" t="s">
        <v>40</v>
      </c>
      <c r="Q215" s="40">
        <f t="shared" si="13"/>
        <v>0</v>
      </c>
      <c r="R215" s="41" t="s">
        <v>2</v>
      </c>
    </row>
    <row r="216" spans="1:18" ht="18" customHeight="1">
      <c r="A216" s="129"/>
      <c r="B216" s="130"/>
      <c r="C216" s="88"/>
      <c r="D216" s="89"/>
      <c r="E216" s="46"/>
      <c r="F216" s="47"/>
      <c r="G216" s="47"/>
      <c r="H216" s="47"/>
      <c r="I216" s="47"/>
      <c r="J216" s="47"/>
      <c r="K216" s="47"/>
      <c r="L216" s="48" t="s">
        <v>7</v>
      </c>
      <c r="M216" s="124">
        <f>SUM(Q206:Q215)</f>
        <v>0</v>
      </c>
      <c r="N216" s="124"/>
      <c r="O216" s="124"/>
      <c r="P216" s="48" t="s">
        <v>77</v>
      </c>
      <c r="Q216" s="47">
        <f>ROUNDUP(M216,-3)</f>
        <v>0</v>
      </c>
      <c r="R216" s="49" t="s">
        <v>2</v>
      </c>
    </row>
    <row r="217" spans="1:18" ht="18" customHeight="1">
      <c r="A217" s="125" t="s">
        <v>86</v>
      </c>
      <c r="B217" s="138"/>
      <c r="C217" s="84">
        <f>Q227/1000</f>
        <v>0</v>
      </c>
      <c r="D217" s="85"/>
      <c r="E217" s="30">
        <v>1</v>
      </c>
      <c r="F217" s="150"/>
      <c r="G217" s="150"/>
      <c r="H217" s="31" t="s">
        <v>46</v>
      </c>
      <c r="I217" s="32">
        <v>0</v>
      </c>
      <c r="J217" s="31" t="s">
        <v>2</v>
      </c>
      <c r="K217" s="31" t="s">
        <v>38</v>
      </c>
      <c r="L217" s="32">
        <v>0</v>
      </c>
      <c r="M217" s="31" t="s">
        <v>4</v>
      </c>
      <c r="N217" s="31" t="s">
        <v>43</v>
      </c>
      <c r="O217" s="33">
        <v>1.1</v>
      </c>
      <c r="P217" s="31" t="s">
        <v>40</v>
      </c>
      <c r="Q217" s="34">
        <f>SUM(I217*L217*O217)</f>
        <v>0</v>
      </c>
      <c r="R217" s="35" t="s">
        <v>2</v>
      </c>
    </row>
    <row r="218" spans="1:18" ht="18" customHeight="1">
      <c r="A218" s="139"/>
      <c r="B218" s="140"/>
      <c r="C218" s="86"/>
      <c r="D218" s="87"/>
      <c r="E218" s="36">
        <v>2</v>
      </c>
      <c r="F218" s="90"/>
      <c r="G218" s="90"/>
      <c r="H218" s="37" t="s">
        <v>10</v>
      </c>
      <c r="I218" s="38">
        <v>0</v>
      </c>
      <c r="J218" s="37" t="s">
        <v>2</v>
      </c>
      <c r="K218" s="37" t="s">
        <v>38</v>
      </c>
      <c r="L218" s="38">
        <v>0</v>
      </c>
      <c r="M218" s="37" t="s">
        <v>4</v>
      </c>
      <c r="N218" s="37" t="s">
        <v>38</v>
      </c>
      <c r="O218" s="39">
        <v>1.1</v>
      </c>
      <c r="P218" s="37" t="s">
        <v>40</v>
      </c>
      <c r="Q218" s="40">
        <f aca="true" t="shared" si="14" ref="Q218:Q226">SUM(I218*L218*O218)</f>
        <v>0</v>
      </c>
      <c r="R218" s="41" t="s">
        <v>2</v>
      </c>
    </row>
    <row r="219" spans="1:18" ht="18" customHeight="1">
      <c r="A219" s="139"/>
      <c r="B219" s="140"/>
      <c r="C219" s="86"/>
      <c r="D219" s="87"/>
      <c r="E219" s="36">
        <v>3</v>
      </c>
      <c r="F219" s="90"/>
      <c r="G219" s="90"/>
      <c r="H219" s="37" t="s">
        <v>10</v>
      </c>
      <c r="I219" s="38">
        <v>0</v>
      </c>
      <c r="J219" s="37" t="s">
        <v>2</v>
      </c>
      <c r="K219" s="37" t="s">
        <v>38</v>
      </c>
      <c r="L219" s="38">
        <v>0</v>
      </c>
      <c r="M219" s="37" t="s">
        <v>4</v>
      </c>
      <c r="N219" s="37" t="s">
        <v>38</v>
      </c>
      <c r="O219" s="39">
        <v>1.1</v>
      </c>
      <c r="P219" s="37" t="s">
        <v>40</v>
      </c>
      <c r="Q219" s="40">
        <f t="shared" si="14"/>
        <v>0</v>
      </c>
      <c r="R219" s="41" t="s">
        <v>2</v>
      </c>
    </row>
    <row r="220" spans="1:18" ht="18" customHeight="1">
      <c r="A220" s="139"/>
      <c r="B220" s="140"/>
      <c r="C220" s="86"/>
      <c r="D220" s="87"/>
      <c r="E220" s="36">
        <v>4</v>
      </c>
      <c r="F220" s="90"/>
      <c r="G220" s="90"/>
      <c r="H220" s="37" t="s">
        <v>10</v>
      </c>
      <c r="I220" s="38">
        <v>0</v>
      </c>
      <c r="J220" s="37" t="s">
        <v>2</v>
      </c>
      <c r="K220" s="37" t="s">
        <v>38</v>
      </c>
      <c r="L220" s="38">
        <v>0</v>
      </c>
      <c r="M220" s="37" t="s">
        <v>4</v>
      </c>
      <c r="N220" s="37" t="s">
        <v>38</v>
      </c>
      <c r="O220" s="39">
        <v>1.1</v>
      </c>
      <c r="P220" s="37" t="s">
        <v>40</v>
      </c>
      <c r="Q220" s="40">
        <f t="shared" si="14"/>
        <v>0</v>
      </c>
      <c r="R220" s="41" t="s">
        <v>2</v>
      </c>
    </row>
    <row r="221" spans="1:18" ht="18" customHeight="1" hidden="1">
      <c r="A221" s="139"/>
      <c r="B221" s="140"/>
      <c r="C221" s="86"/>
      <c r="D221" s="87"/>
      <c r="E221" s="36">
        <v>5</v>
      </c>
      <c r="F221" s="90"/>
      <c r="G221" s="90"/>
      <c r="H221" s="37" t="s">
        <v>10</v>
      </c>
      <c r="I221" s="38">
        <v>0</v>
      </c>
      <c r="J221" s="37" t="s">
        <v>2</v>
      </c>
      <c r="K221" s="37" t="s">
        <v>38</v>
      </c>
      <c r="L221" s="38">
        <v>0</v>
      </c>
      <c r="M221" s="37" t="s">
        <v>4</v>
      </c>
      <c r="N221" s="37" t="s">
        <v>38</v>
      </c>
      <c r="O221" s="39">
        <v>1.05</v>
      </c>
      <c r="P221" s="37" t="s">
        <v>40</v>
      </c>
      <c r="Q221" s="40">
        <f t="shared" si="14"/>
        <v>0</v>
      </c>
      <c r="R221" s="41" t="s">
        <v>2</v>
      </c>
    </row>
    <row r="222" spans="1:18" ht="18" customHeight="1" hidden="1">
      <c r="A222" s="139"/>
      <c r="B222" s="140"/>
      <c r="C222" s="86"/>
      <c r="D222" s="87"/>
      <c r="E222" s="36">
        <v>6</v>
      </c>
      <c r="F222" s="90"/>
      <c r="G222" s="90"/>
      <c r="H222" s="37" t="s">
        <v>10</v>
      </c>
      <c r="I222" s="38">
        <v>0</v>
      </c>
      <c r="J222" s="37" t="s">
        <v>2</v>
      </c>
      <c r="K222" s="37" t="s">
        <v>38</v>
      </c>
      <c r="L222" s="38">
        <v>0</v>
      </c>
      <c r="M222" s="37" t="s">
        <v>4</v>
      </c>
      <c r="N222" s="37" t="s">
        <v>38</v>
      </c>
      <c r="O222" s="39">
        <v>1.05</v>
      </c>
      <c r="P222" s="37" t="s">
        <v>40</v>
      </c>
      <c r="Q222" s="40">
        <f t="shared" si="14"/>
        <v>0</v>
      </c>
      <c r="R222" s="41" t="s">
        <v>2</v>
      </c>
    </row>
    <row r="223" spans="1:18" ht="18" customHeight="1" hidden="1">
      <c r="A223" s="139"/>
      <c r="B223" s="140"/>
      <c r="C223" s="86"/>
      <c r="D223" s="87"/>
      <c r="E223" s="36">
        <v>7</v>
      </c>
      <c r="F223" s="90"/>
      <c r="G223" s="90"/>
      <c r="H223" s="37" t="s">
        <v>10</v>
      </c>
      <c r="I223" s="38">
        <v>0</v>
      </c>
      <c r="J223" s="37" t="s">
        <v>2</v>
      </c>
      <c r="K223" s="37" t="s">
        <v>38</v>
      </c>
      <c r="L223" s="38">
        <v>0</v>
      </c>
      <c r="M223" s="37" t="s">
        <v>4</v>
      </c>
      <c r="N223" s="37" t="s">
        <v>38</v>
      </c>
      <c r="O223" s="39">
        <v>1.05</v>
      </c>
      <c r="P223" s="37" t="s">
        <v>40</v>
      </c>
      <c r="Q223" s="40">
        <f t="shared" si="14"/>
        <v>0</v>
      </c>
      <c r="R223" s="41" t="s">
        <v>2</v>
      </c>
    </row>
    <row r="224" spans="1:18" ht="18" customHeight="1" hidden="1">
      <c r="A224" s="139"/>
      <c r="B224" s="140"/>
      <c r="C224" s="86"/>
      <c r="D224" s="87"/>
      <c r="E224" s="36">
        <v>8</v>
      </c>
      <c r="F224" s="90"/>
      <c r="G224" s="90"/>
      <c r="H224" s="37" t="s">
        <v>10</v>
      </c>
      <c r="I224" s="38">
        <v>0</v>
      </c>
      <c r="J224" s="37" t="s">
        <v>2</v>
      </c>
      <c r="K224" s="37" t="s">
        <v>38</v>
      </c>
      <c r="L224" s="38">
        <v>0</v>
      </c>
      <c r="M224" s="37" t="s">
        <v>4</v>
      </c>
      <c r="N224" s="37" t="s">
        <v>38</v>
      </c>
      <c r="O224" s="39">
        <v>1.05</v>
      </c>
      <c r="P224" s="37" t="s">
        <v>40</v>
      </c>
      <c r="Q224" s="40">
        <f t="shared" si="14"/>
        <v>0</v>
      </c>
      <c r="R224" s="41" t="s">
        <v>2</v>
      </c>
    </row>
    <row r="225" spans="1:18" ht="18" customHeight="1" hidden="1">
      <c r="A225" s="139"/>
      <c r="B225" s="140"/>
      <c r="C225" s="86"/>
      <c r="D225" s="87"/>
      <c r="E225" s="36">
        <v>9</v>
      </c>
      <c r="F225" s="90"/>
      <c r="G225" s="90"/>
      <c r="H225" s="37" t="s">
        <v>10</v>
      </c>
      <c r="I225" s="38">
        <v>0</v>
      </c>
      <c r="J225" s="37" t="s">
        <v>2</v>
      </c>
      <c r="K225" s="37" t="s">
        <v>38</v>
      </c>
      <c r="L225" s="38">
        <v>0</v>
      </c>
      <c r="M225" s="37" t="s">
        <v>4</v>
      </c>
      <c r="N225" s="37" t="s">
        <v>38</v>
      </c>
      <c r="O225" s="39">
        <v>1.05</v>
      </c>
      <c r="P225" s="37" t="s">
        <v>40</v>
      </c>
      <c r="Q225" s="40">
        <f t="shared" si="14"/>
        <v>0</v>
      </c>
      <c r="R225" s="41" t="s">
        <v>2</v>
      </c>
    </row>
    <row r="226" spans="1:18" ht="18" customHeight="1" hidden="1">
      <c r="A226" s="139"/>
      <c r="B226" s="140"/>
      <c r="C226" s="86"/>
      <c r="D226" s="87"/>
      <c r="E226" s="36">
        <v>10</v>
      </c>
      <c r="F226" s="90"/>
      <c r="G226" s="90"/>
      <c r="H226" s="37" t="s">
        <v>10</v>
      </c>
      <c r="I226" s="38">
        <v>0</v>
      </c>
      <c r="J226" s="37" t="s">
        <v>2</v>
      </c>
      <c r="K226" s="37" t="s">
        <v>38</v>
      </c>
      <c r="L226" s="38">
        <v>0</v>
      </c>
      <c r="M226" s="37" t="s">
        <v>4</v>
      </c>
      <c r="N226" s="37" t="s">
        <v>38</v>
      </c>
      <c r="O226" s="39">
        <v>1.05</v>
      </c>
      <c r="P226" s="37" t="s">
        <v>40</v>
      </c>
      <c r="Q226" s="40">
        <f t="shared" si="14"/>
        <v>0</v>
      </c>
      <c r="R226" s="41" t="s">
        <v>2</v>
      </c>
    </row>
    <row r="227" spans="1:21" ht="18" customHeight="1" thickBot="1">
      <c r="A227" s="165"/>
      <c r="B227" s="166"/>
      <c r="C227" s="88"/>
      <c r="D227" s="89"/>
      <c r="E227" s="46"/>
      <c r="F227" s="47"/>
      <c r="G227" s="47"/>
      <c r="H227" s="47"/>
      <c r="I227" s="47"/>
      <c r="J227" s="47"/>
      <c r="K227" s="47"/>
      <c r="L227" s="48" t="s">
        <v>7</v>
      </c>
      <c r="M227" s="124">
        <f>SUM(Q217:Q226)</f>
        <v>0</v>
      </c>
      <c r="N227" s="124"/>
      <c r="O227" s="124"/>
      <c r="P227" s="48" t="s">
        <v>77</v>
      </c>
      <c r="Q227" s="47">
        <f>ROUNDUP(M227,-3)</f>
        <v>0</v>
      </c>
      <c r="R227" s="49" t="s">
        <v>2</v>
      </c>
      <c r="S227" s="109"/>
      <c r="T227" s="110"/>
      <c r="U227" s="110"/>
    </row>
    <row r="228" spans="1:18" ht="18" customHeight="1" hidden="1">
      <c r="A228" s="163" t="s">
        <v>33</v>
      </c>
      <c r="B228" s="126"/>
      <c r="C228" s="84">
        <f>Q238/1000</f>
        <v>0</v>
      </c>
      <c r="D228" s="85"/>
      <c r="E228" s="30">
        <v>1</v>
      </c>
      <c r="F228" s="150"/>
      <c r="G228" s="150"/>
      <c r="H228" s="31" t="s">
        <v>10</v>
      </c>
      <c r="I228" s="32">
        <v>0</v>
      </c>
      <c r="J228" s="31" t="s">
        <v>2</v>
      </c>
      <c r="K228" s="31" t="s">
        <v>38</v>
      </c>
      <c r="L228" s="32">
        <v>0</v>
      </c>
      <c r="M228" s="31" t="s">
        <v>4</v>
      </c>
      <c r="N228" s="31" t="s">
        <v>38</v>
      </c>
      <c r="O228" s="33">
        <v>1.05</v>
      </c>
      <c r="P228" s="31" t="s">
        <v>40</v>
      </c>
      <c r="Q228" s="34">
        <f aca="true" t="shared" si="15" ref="Q228:Q237">SUM(I228*L228*O228)</f>
        <v>0</v>
      </c>
      <c r="R228" s="35" t="s">
        <v>2</v>
      </c>
    </row>
    <row r="229" spans="1:18" ht="18" customHeight="1" hidden="1">
      <c r="A229" s="127"/>
      <c r="B229" s="128"/>
      <c r="C229" s="86"/>
      <c r="D229" s="87"/>
      <c r="E229" s="36">
        <v>2</v>
      </c>
      <c r="F229" s="90"/>
      <c r="G229" s="90"/>
      <c r="H229" s="37" t="s">
        <v>10</v>
      </c>
      <c r="I229" s="38">
        <v>0</v>
      </c>
      <c r="J229" s="37" t="s">
        <v>2</v>
      </c>
      <c r="K229" s="37" t="s">
        <v>38</v>
      </c>
      <c r="L229" s="38">
        <v>0</v>
      </c>
      <c r="M229" s="37" t="s">
        <v>4</v>
      </c>
      <c r="N229" s="37" t="s">
        <v>38</v>
      </c>
      <c r="O229" s="39">
        <v>1.05</v>
      </c>
      <c r="P229" s="37" t="s">
        <v>40</v>
      </c>
      <c r="Q229" s="40">
        <f t="shared" si="15"/>
        <v>0</v>
      </c>
      <c r="R229" s="41" t="s">
        <v>2</v>
      </c>
    </row>
    <row r="230" spans="1:18" ht="18" customHeight="1" hidden="1">
      <c r="A230" s="127"/>
      <c r="B230" s="128"/>
      <c r="C230" s="86"/>
      <c r="D230" s="87"/>
      <c r="E230" s="36">
        <v>3</v>
      </c>
      <c r="F230" s="90"/>
      <c r="G230" s="90"/>
      <c r="H230" s="37" t="s">
        <v>10</v>
      </c>
      <c r="I230" s="38">
        <v>0</v>
      </c>
      <c r="J230" s="37" t="s">
        <v>2</v>
      </c>
      <c r="K230" s="37" t="s">
        <v>38</v>
      </c>
      <c r="L230" s="38">
        <v>0</v>
      </c>
      <c r="M230" s="37" t="s">
        <v>4</v>
      </c>
      <c r="N230" s="37" t="s">
        <v>38</v>
      </c>
      <c r="O230" s="39">
        <v>1.05</v>
      </c>
      <c r="P230" s="37" t="s">
        <v>40</v>
      </c>
      <c r="Q230" s="40">
        <f t="shared" si="15"/>
        <v>0</v>
      </c>
      <c r="R230" s="41" t="s">
        <v>2</v>
      </c>
    </row>
    <row r="231" spans="1:18" ht="18" customHeight="1" hidden="1">
      <c r="A231" s="127"/>
      <c r="B231" s="128"/>
      <c r="C231" s="86"/>
      <c r="D231" s="87"/>
      <c r="E231" s="36">
        <v>4</v>
      </c>
      <c r="F231" s="90"/>
      <c r="G231" s="90"/>
      <c r="H231" s="37" t="s">
        <v>10</v>
      </c>
      <c r="I231" s="38">
        <v>0</v>
      </c>
      <c r="J231" s="37" t="s">
        <v>2</v>
      </c>
      <c r="K231" s="37" t="s">
        <v>38</v>
      </c>
      <c r="L231" s="38">
        <v>0</v>
      </c>
      <c r="M231" s="37" t="s">
        <v>4</v>
      </c>
      <c r="N231" s="37" t="s">
        <v>38</v>
      </c>
      <c r="O231" s="39">
        <v>1.05</v>
      </c>
      <c r="P231" s="37" t="s">
        <v>40</v>
      </c>
      <c r="Q231" s="40">
        <f t="shared" si="15"/>
        <v>0</v>
      </c>
      <c r="R231" s="41" t="s">
        <v>2</v>
      </c>
    </row>
    <row r="232" spans="1:18" ht="18" customHeight="1" hidden="1">
      <c r="A232" s="127"/>
      <c r="B232" s="128"/>
      <c r="C232" s="86"/>
      <c r="D232" s="87"/>
      <c r="E232" s="36">
        <v>5</v>
      </c>
      <c r="F232" s="90"/>
      <c r="G232" s="90"/>
      <c r="H232" s="37" t="s">
        <v>10</v>
      </c>
      <c r="I232" s="38">
        <v>0</v>
      </c>
      <c r="J232" s="37" t="s">
        <v>2</v>
      </c>
      <c r="K232" s="37" t="s">
        <v>38</v>
      </c>
      <c r="L232" s="38">
        <v>0</v>
      </c>
      <c r="M232" s="37" t="s">
        <v>4</v>
      </c>
      <c r="N232" s="37" t="s">
        <v>38</v>
      </c>
      <c r="O232" s="39">
        <v>1.05</v>
      </c>
      <c r="P232" s="37" t="s">
        <v>40</v>
      </c>
      <c r="Q232" s="40">
        <f t="shared" si="15"/>
        <v>0</v>
      </c>
      <c r="R232" s="41" t="s">
        <v>2</v>
      </c>
    </row>
    <row r="233" spans="1:18" ht="18" customHeight="1" hidden="1">
      <c r="A233" s="127"/>
      <c r="B233" s="128"/>
      <c r="C233" s="86"/>
      <c r="D233" s="87"/>
      <c r="E233" s="36">
        <v>6</v>
      </c>
      <c r="F233" s="90"/>
      <c r="G233" s="90"/>
      <c r="H233" s="37" t="s">
        <v>10</v>
      </c>
      <c r="I233" s="38">
        <v>0</v>
      </c>
      <c r="J233" s="37" t="s">
        <v>2</v>
      </c>
      <c r="K233" s="37" t="s">
        <v>38</v>
      </c>
      <c r="L233" s="38">
        <v>0</v>
      </c>
      <c r="M233" s="37" t="s">
        <v>4</v>
      </c>
      <c r="N233" s="37" t="s">
        <v>38</v>
      </c>
      <c r="O233" s="39">
        <v>1.05</v>
      </c>
      <c r="P233" s="37" t="s">
        <v>40</v>
      </c>
      <c r="Q233" s="40">
        <f t="shared" si="15"/>
        <v>0</v>
      </c>
      <c r="R233" s="41" t="s">
        <v>2</v>
      </c>
    </row>
    <row r="234" spans="1:18" ht="18" customHeight="1" hidden="1">
      <c r="A234" s="127"/>
      <c r="B234" s="128"/>
      <c r="C234" s="86"/>
      <c r="D234" s="87"/>
      <c r="E234" s="36">
        <v>7</v>
      </c>
      <c r="F234" s="90"/>
      <c r="G234" s="90"/>
      <c r="H234" s="37" t="s">
        <v>10</v>
      </c>
      <c r="I234" s="38">
        <v>0</v>
      </c>
      <c r="J234" s="37" t="s">
        <v>2</v>
      </c>
      <c r="K234" s="37" t="s">
        <v>38</v>
      </c>
      <c r="L234" s="38">
        <v>0</v>
      </c>
      <c r="M234" s="37" t="s">
        <v>4</v>
      </c>
      <c r="N234" s="37" t="s">
        <v>38</v>
      </c>
      <c r="O234" s="39">
        <v>1.05</v>
      </c>
      <c r="P234" s="37" t="s">
        <v>40</v>
      </c>
      <c r="Q234" s="40">
        <f t="shared" si="15"/>
        <v>0</v>
      </c>
      <c r="R234" s="41" t="s">
        <v>2</v>
      </c>
    </row>
    <row r="235" spans="1:18" ht="18" customHeight="1" hidden="1">
      <c r="A235" s="127"/>
      <c r="B235" s="128"/>
      <c r="C235" s="86"/>
      <c r="D235" s="87"/>
      <c r="E235" s="36">
        <v>8</v>
      </c>
      <c r="F235" s="90"/>
      <c r="G235" s="90"/>
      <c r="H235" s="37" t="s">
        <v>10</v>
      </c>
      <c r="I235" s="38">
        <v>0</v>
      </c>
      <c r="J235" s="37" t="s">
        <v>2</v>
      </c>
      <c r="K235" s="37" t="s">
        <v>38</v>
      </c>
      <c r="L235" s="38">
        <v>0</v>
      </c>
      <c r="M235" s="37" t="s">
        <v>4</v>
      </c>
      <c r="N235" s="37" t="s">
        <v>38</v>
      </c>
      <c r="O235" s="39">
        <v>1.05</v>
      </c>
      <c r="P235" s="37" t="s">
        <v>40</v>
      </c>
      <c r="Q235" s="40">
        <f t="shared" si="15"/>
        <v>0</v>
      </c>
      <c r="R235" s="41" t="s">
        <v>2</v>
      </c>
    </row>
    <row r="236" spans="1:18" ht="18" customHeight="1" hidden="1">
      <c r="A236" s="127"/>
      <c r="B236" s="128"/>
      <c r="C236" s="86"/>
      <c r="D236" s="87"/>
      <c r="E236" s="36">
        <v>9</v>
      </c>
      <c r="F236" s="90"/>
      <c r="G236" s="90"/>
      <c r="H236" s="37" t="s">
        <v>10</v>
      </c>
      <c r="I236" s="38">
        <v>0</v>
      </c>
      <c r="J236" s="37" t="s">
        <v>2</v>
      </c>
      <c r="K236" s="37" t="s">
        <v>38</v>
      </c>
      <c r="L236" s="38">
        <v>0</v>
      </c>
      <c r="M236" s="37" t="s">
        <v>4</v>
      </c>
      <c r="N236" s="37" t="s">
        <v>38</v>
      </c>
      <c r="O236" s="39">
        <v>1.05</v>
      </c>
      <c r="P236" s="37" t="s">
        <v>40</v>
      </c>
      <c r="Q236" s="40">
        <f t="shared" si="15"/>
        <v>0</v>
      </c>
      <c r="R236" s="41" t="s">
        <v>2</v>
      </c>
    </row>
    <row r="237" spans="1:18" ht="18" customHeight="1" hidden="1">
      <c r="A237" s="127"/>
      <c r="B237" s="128"/>
      <c r="C237" s="86"/>
      <c r="D237" s="87"/>
      <c r="E237" s="36">
        <v>10</v>
      </c>
      <c r="F237" s="90"/>
      <c r="G237" s="90"/>
      <c r="H237" s="37" t="s">
        <v>10</v>
      </c>
      <c r="I237" s="38">
        <v>0</v>
      </c>
      <c r="J237" s="37" t="s">
        <v>2</v>
      </c>
      <c r="K237" s="37" t="s">
        <v>38</v>
      </c>
      <c r="L237" s="38">
        <v>0</v>
      </c>
      <c r="M237" s="37" t="s">
        <v>4</v>
      </c>
      <c r="N237" s="37" t="s">
        <v>38</v>
      </c>
      <c r="O237" s="39">
        <v>1.05</v>
      </c>
      <c r="P237" s="37" t="s">
        <v>40</v>
      </c>
      <c r="Q237" s="40">
        <f t="shared" si="15"/>
        <v>0</v>
      </c>
      <c r="R237" s="41" t="s">
        <v>2</v>
      </c>
    </row>
    <row r="238" spans="1:18" ht="18" customHeight="1" hidden="1">
      <c r="A238" s="129"/>
      <c r="B238" s="130"/>
      <c r="C238" s="88"/>
      <c r="D238" s="89"/>
      <c r="E238" s="46"/>
      <c r="F238" s="47"/>
      <c r="G238" s="47"/>
      <c r="H238" s="47"/>
      <c r="I238" s="47"/>
      <c r="J238" s="47"/>
      <c r="K238" s="47"/>
      <c r="L238" s="47" t="s">
        <v>7</v>
      </c>
      <c r="M238" s="124">
        <f>SUM(Q228:Q237)</f>
        <v>0</v>
      </c>
      <c r="N238" s="124"/>
      <c r="O238" s="124"/>
      <c r="P238" s="48" t="s">
        <v>77</v>
      </c>
      <c r="Q238" s="47">
        <f>ROUNDUP(M238,-3)</f>
        <v>0</v>
      </c>
      <c r="R238" s="49" t="s">
        <v>2</v>
      </c>
    </row>
    <row r="239" spans="1:18" ht="18" customHeight="1" hidden="1">
      <c r="A239" s="163" t="s">
        <v>34</v>
      </c>
      <c r="B239" s="126"/>
      <c r="C239" s="84">
        <f>Q242/1000</f>
        <v>0</v>
      </c>
      <c r="D239" s="85"/>
      <c r="E239" s="30">
        <v>1</v>
      </c>
      <c r="F239" s="150"/>
      <c r="G239" s="150"/>
      <c r="H239" s="31" t="s">
        <v>10</v>
      </c>
      <c r="I239" s="32">
        <v>0</v>
      </c>
      <c r="J239" s="31" t="s">
        <v>2</v>
      </c>
      <c r="K239" s="31" t="s">
        <v>38</v>
      </c>
      <c r="L239" s="32">
        <v>0</v>
      </c>
      <c r="M239" s="31" t="s">
        <v>4</v>
      </c>
      <c r="N239" s="31" t="s">
        <v>38</v>
      </c>
      <c r="O239" s="33">
        <v>1.05</v>
      </c>
      <c r="P239" s="31" t="s">
        <v>40</v>
      </c>
      <c r="Q239" s="34">
        <f>SUM(I239*L239*O239)</f>
        <v>0</v>
      </c>
      <c r="R239" s="35" t="s">
        <v>2</v>
      </c>
    </row>
    <row r="240" spans="1:18" ht="18" customHeight="1" hidden="1">
      <c r="A240" s="127"/>
      <c r="B240" s="128"/>
      <c r="C240" s="86"/>
      <c r="D240" s="87"/>
      <c r="E240" s="36">
        <v>2</v>
      </c>
      <c r="F240" s="90"/>
      <c r="G240" s="90"/>
      <c r="H240" s="37" t="s">
        <v>10</v>
      </c>
      <c r="I240" s="38">
        <v>0</v>
      </c>
      <c r="J240" s="37" t="s">
        <v>2</v>
      </c>
      <c r="K240" s="37" t="s">
        <v>38</v>
      </c>
      <c r="L240" s="38">
        <v>0</v>
      </c>
      <c r="M240" s="37" t="s">
        <v>4</v>
      </c>
      <c r="N240" s="37" t="s">
        <v>38</v>
      </c>
      <c r="O240" s="39">
        <v>1.05</v>
      </c>
      <c r="P240" s="37" t="s">
        <v>40</v>
      </c>
      <c r="Q240" s="40">
        <f>SUM(I240*L240*O240)</f>
        <v>0</v>
      </c>
      <c r="R240" s="41" t="s">
        <v>2</v>
      </c>
    </row>
    <row r="241" spans="1:18" ht="18" customHeight="1" hidden="1">
      <c r="A241" s="127"/>
      <c r="B241" s="128"/>
      <c r="C241" s="86"/>
      <c r="D241" s="87"/>
      <c r="E241" s="36">
        <v>3</v>
      </c>
      <c r="F241" s="90"/>
      <c r="G241" s="90"/>
      <c r="H241" s="37" t="s">
        <v>10</v>
      </c>
      <c r="I241" s="38">
        <v>0</v>
      </c>
      <c r="J241" s="37" t="s">
        <v>2</v>
      </c>
      <c r="K241" s="37" t="s">
        <v>38</v>
      </c>
      <c r="L241" s="38">
        <v>0</v>
      </c>
      <c r="M241" s="37" t="s">
        <v>4</v>
      </c>
      <c r="N241" s="37" t="s">
        <v>38</v>
      </c>
      <c r="O241" s="39">
        <v>1.05</v>
      </c>
      <c r="P241" s="37" t="s">
        <v>40</v>
      </c>
      <c r="Q241" s="40">
        <f>SUM(I241*L241*O241)</f>
        <v>0</v>
      </c>
      <c r="R241" s="41" t="s">
        <v>2</v>
      </c>
    </row>
    <row r="242" spans="1:18" ht="18" customHeight="1" hidden="1">
      <c r="A242" s="129"/>
      <c r="B242" s="130"/>
      <c r="C242" s="88"/>
      <c r="D242" s="89"/>
      <c r="E242" s="46"/>
      <c r="F242" s="47"/>
      <c r="G242" s="47"/>
      <c r="H242" s="47"/>
      <c r="I242" s="47"/>
      <c r="J242" s="47"/>
      <c r="K242" s="47"/>
      <c r="L242" s="47" t="s">
        <v>7</v>
      </c>
      <c r="M242" s="124">
        <f>SUM(Q239:Q241)</f>
        <v>0</v>
      </c>
      <c r="N242" s="124"/>
      <c r="O242" s="124"/>
      <c r="P242" s="48" t="s">
        <v>77</v>
      </c>
      <c r="Q242" s="47">
        <f>ROUNDUP(M242,-3)</f>
        <v>0</v>
      </c>
      <c r="R242" s="49" t="s">
        <v>2</v>
      </c>
    </row>
    <row r="243" spans="1:18" ht="18" customHeight="1" hidden="1">
      <c r="A243" s="163" t="s">
        <v>35</v>
      </c>
      <c r="B243" s="126"/>
      <c r="C243" s="84">
        <f>Q253/1000</f>
        <v>0</v>
      </c>
      <c r="D243" s="85"/>
      <c r="E243" s="30">
        <v>1</v>
      </c>
      <c r="F243" s="150"/>
      <c r="G243" s="150"/>
      <c r="H243" s="31" t="s">
        <v>10</v>
      </c>
      <c r="I243" s="32">
        <v>0</v>
      </c>
      <c r="J243" s="31" t="s">
        <v>2</v>
      </c>
      <c r="K243" s="31" t="s">
        <v>38</v>
      </c>
      <c r="L243" s="32">
        <v>0</v>
      </c>
      <c r="M243" s="31" t="s">
        <v>4</v>
      </c>
      <c r="N243" s="31" t="s">
        <v>38</v>
      </c>
      <c r="O243" s="33">
        <v>1.05</v>
      </c>
      <c r="P243" s="31" t="s">
        <v>40</v>
      </c>
      <c r="Q243" s="34">
        <f aca="true" t="shared" si="16" ref="Q243:Q252">SUM(I243*L243*O243)</f>
        <v>0</v>
      </c>
      <c r="R243" s="35" t="s">
        <v>2</v>
      </c>
    </row>
    <row r="244" spans="1:18" ht="18" customHeight="1" hidden="1">
      <c r="A244" s="127"/>
      <c r="B244" s="128"/>
      <c r="C244" s="86"/>
      <c r="D244" s="87"/>
      <c r="E244" s="36">
        <v>2</v>
      </c>
      <c r="F244" s="90"/>
      <c r="G244" s="90"/>
      <c r="H244" s="37" t="s">
        <v>10</v>
      </c>
      <c r="I244" s="38">
        <v>0</v>
      </c>
      <c r="J244" s="37" t="s">
        <v>2</v>
      </c>
      <c r="K244" s="37" t="s">
        <v>38</v>
      </c>
      <c r="L244" s="38">
        <v>0</v>
      </c>
      <c r="M244" s="37" t="s">
        <v>4</v>
      </c>
      <c r="N244" s="37" t="s">
        <v>38</v>
      </c>
      <c r="O244" s="39">
        <v>1.05</v>
      </c>
      <c r="P244" s="37" t="s">
        <v>40</v>
      </c>
      <c r="Q244" s="40">
        <f t="shared" si="16"/>
        <v>0</v>
      </c>
      <c r="R244" s="41" t="s">
        <v>2</v>
      </c>
    </row>
    <row r="245" spans="1:18" ht="18" customHeight="1" hidden="1">
      <c r="A245" s="127"/>
      <c r="B245" s="128"/>
      <c r="C245" s="86"/>
      <c r="D245" s="87"/>
      <c r="E245" s="36">
        <v>3</v>
      </c>
      <c r="F245" s="90"/>
      <c r="G245" s="90"/>
      <c r="H245" s="37" t="s">
        <v>10</v>
      </c>
      <c r="I245" s="38">
        <v>0</v>
      </c>
      <c r="J245" s="37" t="s">
        <v>2</v>
      </c>
      <c r="K245" s="37" t="s">
        <v>38</v>
      </c>
      <c r="L245" s="38">
        <v>0</v>
      </c>
      <c r="M245" s="37" t="s">
        <v>4</v>
      </c>
      <c r="N245" s="37" t="s">
        <v>38</v>
      </c>
      <c r="O245" s="39">
        <v>1.05</v>
      </c>
      <c r="P245" s="37" t="s">
        <v>40</v>
      </c>
      <c r="Q245" s="40">
        <f t="shared" si="16"/>
        <v>0</v>
      </c>
      <c r="R245" s="41" t="s">
        <v>2</v>
      </c>
    </row>
    <row r="246" spans="1:18" ht="18" customHeight="1" hidden="1">
      <c r="A246" s="127"/>
      <c r="B246" s="128"/>
      <c r="C246" s="86"/>
      <c r="D246" s="87"/>
      <c r="E246" s="36">
        <v>4</v>
      </c>
      <c r="F246" s="90"/>
      <c r="G246" s="90"/>
      <c r="H246" s="37" t="s">
        <v>10</v>
      </c>
      <c r="I246" s="38">
        <v>0</v>
      </c>
      <c r="J246" s="37" t="s">
        <v>2</v>
      </c>
      <c r="K246" s="37" t="s">
        <v>38</v>
      </c>
      <c r="L246" s="38">
        <v>0</v>
      </c>
      <c r="M246" s="37" t="s">
        <v>4</v>
      </c>
      <c r="N246" s="37" t="s">
        <v>38</v>
      </c>
      <c r="O246" s="39">
        <v>1.05</v>
      </c>
      <c r="P246" s="37" t="s">
        <v>40</v>
      </c>
      <c r="Q246" s="40">
        <f t="shared" si="16"/>
        <v>0</v>
      </c>
      <c r="R246" s="41" t="s">
        <v>2</v>
      </c>
    </row>
    <row r="247" spans="1:18" ht="18" customHeight="1" hidden="1">
      <c r="A247" s="127"/>
      <c r="B247" s="128"/>
      <c r="C247" s="86"/>
      <c r="D247" s="87"/>
      <c r="E247" s="36">
        <v>5</v>
      </c>
      <c r="F247" s="90"/>
      <c r="G247" s="90"/>
      <c r="H247" s="37" t="s">
        <v>10</v>
      </c>
      <c r="I247" s="38">
        <v>0</v>
      </c>
      <c r="J247" s="37" t="s">
        <v>2</v>
      </c>
      <c r="K247" s="37" t="s">
        <v>38</v>
      </c>
      <c r="L247" s="38">
        <v>0</v>
      </c>
      <c r="M247" s="37" t="s">
        <v>4</v>
      </c>
      <c r="N247" s="37" t="s">
        <v>38</v>
      </c>
      <c r="O247" s="39">
        <v>1.05</v>
      </c>
      <c r="P247" s="37" t="s">
        <v>40</v>
      </c>
      <c r="Q247" s="40">
        <f t="shared" si="16"/>
        <v>0</v>
      </c>
      <c r="R247" s="41" t="s">
        <v>2</v>
      </c>
    </row>
    <row r="248" spans="1:18" ht="18" customHeight="1" hidden="1">
      <c r="A248" s="127"/>
      <c r="B248" s="128"/>
      <c r="C248" s="86"/>
      <c r="D248" s="87"/>
      <c r="E248" s="36">
        <v>6</v>
      </c>
      <c r="F248" s="90"/>
      <c r="G248" s="90"/>
      <c r="H248" s="37" t="s">
        <v>10</v>
      </c>
      <c r="I248" s="38">
        <v>0</v>
      </c>
      <c r="J248" s="37" t="s">
        <v>2</v>
      </c>
      <c r="K248" s="37" t="s">
        <v>38</v>
      </c>
      <c r="L248" s="38">
        <v>0</v>
      </c>
      <c r="M248" s="37" t="s">
        <v>4</v>
      </c>
      <c r="N248" s="37" t="s">
        <v>38</v>
      </c>
      <c r="O248" s="39">
        <v>1.05</v>
      </c>
      <c r="P248" s="37" t="s">
        <v>40</v>
      </c>
      <c r="Q248" s="40">
        <f t="shared" si="16"/>
        <v>0</v>
      </c>
      <c r="R248" s="41" t="s">
        <v>2</v>
      </c>
    </row>
    <row r="249" spans="1:18" ht="18" customHeight="1" hidden="1">
      <c r="A249" s="127"/>
      <c r="B249" s="128"/>
      <c r="C249" s="86"/>
      <c r="D249" s="87"/>
      <c r="E249" s="36">
        <v>7</v>
      </c>
      <c r="F249" s="90"/>
      <c r="G249" s="90"/>
      <c r="H249" s="37" t="s">
        <v>10</v>
      </c>
      <c r="I249" s="38">
        <v>0</v>
      </c>
      <c r="J249" s="37" t="s">
        <v>2</v>
      </c>
      <c r="K249" s="37" t="s">
        <v>38</v>
      </c>
      <c r="L249" s="38">
        <v>0</v>
      </c>
      <c r="M249" s="37" t="s">
        <v>4</v>
      </c>
      <c r="N249" s="37" t="s">
        <v>38</v>
      </c>
      <c r="O249" s="39">
        <v>1.05</v>
      </c>
      <c r="P249" s="37" t="s">
        <v>40</v>
      </c>
      <c r="Q249" s="40">
        <f t="shared" si="16"/>
        <v>0</v>
      </c>
      <c r="R249" s="41" t="s">
        <v>2</v>
      </c>
    </row>
    <row r="250" spans="1:18" ht="18" customHeight="1" hidden="1">
      <c r="A250" s="127"/>
      <c r="B250" s="128"/>
      <c r="C250" s="86"/>
      <c r="D250" s="87"/>
      <c r="E250" s="36">
        <v>8</v>
      </c>
      <c r="F250" s="90"/>
      <c r="G250" s="90"/>
      <c r="H250" s="37" t="s">
        <v>10</v>
      </c>
      <c r="I250" s="38">
        <v>0</v>
      </c>
      <c r="J250" s="37" t="s">
        <v>2</v>
      </c>
      <c r="K250" s="37" t="s">
        <v>38</v>
      </c>
      <c r="L250" s="38">
        <v>0</v>
      </c>
      <c r="M250" s="37" t="s">
        <v>4</v>
      </c>
      <c r="N250" s="37" t="s">
        <v>38</v>
      </c>
      <c r="O250" s="39">
        <v>1.05</v>
      </c>
      <c r="P250" s="37" t="s">
        <v>40</v>
      </c>
      <c r="Q250" s="40">
        <f t="shared" si="16"/>
        <v>0</v>
      </c>
      <c r="R250" s="41" t="s">
        <v>2</v>
      </c>
    </row>
    <row r="251" spans="1:18" ht="18" customHeight="1" hidden="1">
      <c r="A251" s="127"/>
      <c r="B251" s="128"/>
      <c r="C251" s="86"/>
      <c r="D251" s="87"/>
      <c r="E251" s="36">
        <v>9</v>
      </c>
      <c r="F251" s="90"/>
      <c r="G251" s="90"/>
      <c r="H251" s="37" t="s">
        <v>10</v>
      </c>
      <c r="I251" s="38">
        <v>0</v>
      </c>
      <c r="J251" s="37" t="s">
        <v>2</v>
      </c>
      <c r="K251" s="37" t="s">
        <v>38</v>
      </c>
      <c r="L251" s="38">
        <v>0</v>
      </c>
      <c r="M251" s="37" t="s">
        <v>4</v>
      </c>
      <c r="N251" s="37" t="s">
        <v>38</v>
      </c>
      <c r="O251" s="39">
        <v>1.05</v>
      </c>
      <c r="P251" s="37" t="s">
        <v>40</v>
      </c>
      <c r="Q251" s="40">
        <f t="shared" si="16"/>
        <v>0</v>
      </c>
      <c r="R251" s="41" t="s">
        <v>2</v>
      </c>
    </row>
    <row r="252" spans="1:18" ht="18" customHeight="1" hidden="1">
      <c r="A252" s="127"/>
      <c r="B252" s="128"/>
      <c r="C252" s="86"/>
      <c r="D252" s="87"/>
      <c r="E252" s="36">
        <v>10</v>
      </c>
      <c r="F252" s="90"/>
      <c r="G252" s="90"/>
      <c r="H252" s="37" t="s">
        <v>10</v>
      </c>
      <c r="I252" s="38">
        <v>0</v>
      </c>
      <c r="J252" s="37" t="s">
        <v>2</v>
      </c>
      <c r="K252" s="37" t="s">
        <v>38</v>
      </c>
      <c r="L252" s="38">
        <v>0</v>
      </c>
      <c r="M252" s="37" t="s">
        <v>4</v>
      </c>
      <c r="N252" s="37" t="s">
        <v>38</v>
      </c>
      <c r="O252" s="39">
        <v>1.05</v>
      </c>
      <c r="P252" s="37" t="s">
        <v>40</v>
      </c>
      <c r="Q252" s="40">
        <f t="shared" si="16"/>
        <v>0</v>
      </c>
      <c r="R252" s="41" t="s">
        <v>2</v>
      </c>
    </row>
    <row r="253" spans="1:18" ht="18" customHeight="1" hidden="1">
      <c r="A253" s="129"/>
      <c r="B253" s="130"/>
      <c r="C253" s="88"/>
      <c r="D253" s="89"/>
      <c r="E253" s="46"/>
      <c r="F253" s="47"/>
      <c r="G253" s="47"/>
      <c r="H253" s="47"/>
      <c r="I253" s="47"/>
      <c r="J253" s="47"/>
      <c r="K253" s="47"/>
      <c r="L253" s="47" t="s">
        <v>7</v>
      </c>
      <c r="M253" s="124">
        <f>SUM(Q243:Q252)</f>
        <v>0</v>
      </c>
      <c r="N253" s="124"/>
      <c r="O253" s="124"/>
      <c r="P253" s="48" t="s">
        <v>77</v>
      </c>
      <c r="Q253" s="47">
        <f>ROUNDUP(M253,-3)</f>
        <v>0</v>
      </c>
      <c r="R253" s="49" t="s">
        <v>2</v>
      </c>
    </row>
    <row r="254" spans="1:18" ht="18" customHeight="1" hidden="1">
      <c r="A254" s="163" t="s">
        <v>36</v>
      </c>
      <c r="B254" s="126"/>
      <c r="C254" s="84">
        <f>Q257/1000</f>
        <v>0</v>
      </c>
      <c r="D254" s="85"/>
      <c r="E254" s="30">
        <v>1</v>
      </c>
      <c r="F254" s="150"/>
      <c r="G254" s="150"/>
      <c r="H254" s="31" t="s">
        <v>10</v>
      </c>
      <c r="I254" s="32">
        <v>0</v>
      </c>
      <c r="J254" s="31" t="s">
        <v>2</v>
      </c>
      <c r="K254" s="31" t="s">
        <v>38</v>
      </c>
      <c r="L254" s="32">
        <v>0</v>
      </c>
      <c r="M254" s="31" t="s">
        <v>4</v>
      </c>
      <c r="N254" s="31" t="s">
        <v>38</v>
      </c>
      <c r="O254" s="33">
        <v>1.05</v>
      </c>
      <c r="P254" s="31" t="s">
        <v>40</v>
      </c>
      <c r="Q254" s="34">
        <f>SUM(I254*L254*O254)</f>
        <v>0</v>
      </c>
      <c r="R254" s="35" t="s">
        <v>2</v>
      </c>
    </row>
    <row r="255" spans="1:18" ht="18" customHeight="1" hidden="1">
      <c r="A255" s="127"/>
      <c r="B255" s="128"/>
      <c r="C255" s="86"/>
      <c r="D255" s="87"/>
      <c r="E255" s="36">
        <v>2</v>
      </c>
      <c r="F255" s="90"/>
      <c r="G255" s="90"/>
      <c r="H255" s="37" t="s">
        <v>10</v>
      </c>
      <c r="I255" s="38">
        <v>0</v>
      </c>
      <c r="J255" s="37" t="s">
        <v>2</v>
      </c>
      <c r="K255" s="37" t="s">
        <v>38</v>
      </c>
      <c r="L255" s="38">
        <v>0</v>
      </c>
      <c r="M255" s="37" t="s">
        <v>4</v>
      </c>
      <c r="N255" s="37" t="s">
        <v>38</v>
      </c>
      <c r="O255" s="39">
        <v>1.05</v>
      </c>
      <c r="P255" s="37" t="s">
        <v>40</v>
      </c>
      <c r="Q255" s="40">
        <f>SUM(I255*L255*O255)</f>
        <v>0</v>
      </c>
      <c r="R255" s="41" t="s">
        <v>2</v>
      </c>
    </row>
    <row r="256" spans="1:18" ht="18" customHeight="1" hidden="1">
      <c r="A256" s="127"/>
      <c r="B256" s="128"/>
      <c r="C256" s="86"/>
      <c r="D256" s="87"/>
      <c r="E256" s="36">
        <v>3</v>
      </c>
      <c r="F256" s="90"/>
      <c r="G256" s="90"/>
      <c r="H256" s="37" t="s">
        <v>10</v>
      </c>
      <c r="I256" s="38">
        <v>0</v>
      </c>
      <c r="J256" s="37" t="s">
        <v>2</v>
      </c>
      <c r="K256" s="37" t="s">
        <v>38</v>
      </c>
      <c r="L256" s="38">
        <v>0</v>
      </c>
      <c r="M256" s="37" t="s">
        <v>4</v>
      </c>
      <c r="N256" s="37" t="s">
        <v>38</v>
      </c>
      <c r="O256" s="39">
        <v>1.05</v>
      </c>
      <c r="P256" s="37" t="s">
        <v>40</v>
      </c>
      <c r="Q256" s="40">
        <f>SUM(I256*L256*O256)</f>
        <v>0</v>
      </c>
      <c r="R256" s="41" t="s">
        <v>2</v>
      </c>
    </row>
    <row r="257" spans="1:18" ht="18" customHeight="1" hidden="1">
      <c r="A257" s="129"/>
      <c r="B257" s="130"/>
      <c r="C257" s="88"/>
      <c r="D257" s="89"/>
      <c r="E257" s="46"/>
      <c r="F257" s="47"/>
      <c r="G257" s="47"/>
      <c r="H257" s="47"/>
      <c r="I257" s="47"/>
      <c r="J257" s="47"/>
      <c r="K257" s="47"/>
      <c r="L257" s="47" t="s">
        <v>7</v>
      </c>
      <c r="M257" s="124">
        <f>SUM(Q254:Q256)</f>
        <v>0</v>
      </c>
      <c r="N257" s="124"/>
      <c r="O257" s="124"/>
      <c r="P257" s="48" t="s">
        <v>77</v>
      </c>
      <c r="Q257" s="47">
        <f>ROUNDUP(M257,-3)</f>
        <v>0</v>
      </c>
      <c r="R257" s="49" t="s">
        <v>2</v>
      </c>
    </row>
    <row r="258" spans="1:18" ht="18" customHeight="1" hidden="1">
      <c r="A258" s="163" t="s">
        <v>59</v>
      </c>
      <c r="B258" s="126"/>
      <c r="C258" s="84">
        <f>Q261/1000</f>
        <v>0</v>
      </c>
      <c r="D258" s="85"/>
      <c r="E258" s="30">
        <v>1</v>
      </c>
      <c r="F258" s="150"/>
      <c r="G258" s="150"/>
      <c r="H258" s="31" t="s">
        <v>10</v>
      </c>
      <c r="I258" s="32">
        <v>0</v>
      </c>
      <c r="J258" s="31" t="s">
        <v>2</v>
      </c>
      <c r="K258" s="31" t="s">
        <v>38</v>
      </c>
      <c r="L258" s="32">
        <v>0</v>
      </c>
      <c r="M258" s="31" t="s">
        <v>4</v>
      </c>
      <c r="N258" s="31" t="s">
        <v>38</v>
      </c>
      <c r="O258" s="33">
        <v>1</v>
      </c>
      <c r="P258" s="31" t="s">
        <v>40</v>
      </c>
      <c r="Q258" s="34">
        <f>SUM(I258*L258*O258)</f>
        <v>0</v>
      </c>
      <c r="R258" s="35" t="s">
        <v>2</v>
      </c>
    </row>
    <row r="259" spans="1:18" ht="18" customHeight="1" hidden="1">
      <c r="A259" s="127"/>
      <c r="B259" s="128"/>
      <c r="C259" s="86"/>
      <c r="D259" s="87"/>
      <c r="E259" s="36">
        <v>2</v>
      </c>
      <c r="F259" s="90"/>
      <c r="G259" s="90"/>
      <c r="H259" s="37" t="s">
        <v>10</v>
      </c>
      <c r="I259" s="38">
        <v>0</v>
      </c>
      <c r="J259" s="37" t="s">
        <v>2</v>
      </c>
      <c r="K259" s="37" t="s">
        <v>38</v>
      </c>
      <c r="L259" s="38">
        <v>0</v>
      </c>
      <c r="M259" s="37" t="s">
        <v>4</v>
      </c>
      <c r="N259" s="37" t="s">
        <v>38</v>
      </c>
      <c r="O259" s="39">
        <v>1</v>
      </c>
      <c r="P259" s="37" t="s">
        <v>40</v>
      </c>
      <c r="Q259" s="40">
        <f>SUM(I259*L259*O259)</f>
        <v>0</v>
      </c>
      <c r="R259" s="41" t="s">
        <v>2</v>
      </c>
    </row>
    <row r="260" spans="1:18" ht="18" customHeight="1" hidden="1">
      <c r="A260" s="127"/>
      <c r="B260" s="128"/>
      <c r="C260" s="86"/>
      <c r="D260" s="87"/>
      <c r="E260" s="36">
        <v>3</v>
      </c>
      <c r="F260" s="90"/>
      <c r="G260" s="90"/>
      <c r="H260" s="37" t="s">
        <v>10</v>
      </c>
      <c r="I260" s="38">
        <v>0</v>
      </c>
      <c r="J260" s="37" t="s">
        <v>2</v>
      </c>
      <c r="K260" s="37" t="s">
        <v>38</v>
      </c>
      <c r="L260" s="38">
        <v>0</v>
      </c>
      <c r="M260" s="37" t="s">
        <v>4</v>
      </c>
      <c r="N260" s="37" t="s">
        <v>38</v>
      </c>
      <c r="O260" s="39">
        <v>1</v>
      </c>
      <c r="P260" s="37" t="s">
        <v>40</v>
      </c>
      <c r="Q260" s="40">
        <f>SUM(I260*L260*O260)</f>
        <v>0</v>
      </c>
      <c r="R260" s="41" t="s">
        <v>2</v>
      </c>
    </row>
    <row r="261" spans="1:18" ht="18" customHeight="1" hidden="1" thickBot="1">
      <c r="A261" s="72"/>
      <c r="B261" s="73"/>
      <c r="C261" s="76"/>
      <c r="D261" s="77"/>
      <c r="E261" s="42"/>
      <c r="F261" s="43"/>
      <c r="G261" s="43"/>
      <c r="H261" s="43"/>
      <c r="I261" s="43"/>
      <c r="J261" s="43"/>
      <c r="K261" s="43"/>
      <c r="L261" s="43" t="s">
        <v>7</v>
      </c>
      <c r="M261" s="123">
        <f>SUM(Q258:Q260)</f>
        <v>0</v>
      </c>
      <c r="N261" s="123"/>
      <c r="O261" s="123"/>
      <c r="P261" s="44" t="s">
        <v>77</v>
      </c>
      <c r="Q261" s="43">
        <f>ROUNDUP(M261,-3)</f>
        <v>0</v>
      </c>
      <c r="R261" s="45" t="s">
        <v>2</v>
      </c>
    </row>
    <row r="262" spans="1:18" ht="15" customHeight="1">
      <c r="A262" s="70" t="s">
        <v>21</v>
      </c>
      <c r="B262" s="71"/>
      <c r="C262" s="74">
        <f>SUM(C39:D83,C85,C118,C168,C206:D261)</f>
        <v>0</v>
      </c>
      <c r="D262" s="75"/>
      <c r="E262" s="78"/>
      <c r="F262" s="79"/>
      <c r="G262" s="79"/>
      <c r="H262" s="79"/>
      <c r="I262" s="79"/>
      <c r="J262" s="79"/>
      <c r="K262" s="79"/>
      <c r="L262" s="79"/>
      <c r="M262" s="79"/>
      <c r="N262" s="79"/>
      <c r="O262" s="79"/>
      <c r="P262" s="79"/>
      <c r="Q262" s="79"/>
      <c r="R262" s="80"/>
    </row>
    <row r="263" spans="1:18" ht="15" customHeight="1" thickBot="1">
      <c r="A263" s="72"/>
      <c r="B263" s="73"/>
      <c r="C263" s="76"/>
      <c r="D263" s="77"/>
      <c r="E263" s="81"/>
      <c r="F263" s="82"/>
      <c r="G263" s="82"/>
      <c r="H263" s="82"/>
      <c r="I263" s="82"/>
      <c r="J263" s="82"/>
      <c r="K263" s="82"/>
      <c r="L263" s="82"/>
      <c r="M263" s="82"/>
      <c r="N263" s="82"/>
      <c r="O263" s="82"/>
      <c r="P263" s="82"/>
      <c r="Q263" s="82"/>
      <c r="R263" s="83"/>
    </row>
  </sheetData>
  <sheetProtection/>
  <mergeCells count="365">
    <mergeCell ref="F259:G259"/>
    <mergeCell ref="F260:G260"/>
    <mergeCell ref="F200:G200"/>
    <mergeCell ref="B1:H1"/>
    <mergeCell ref="C33:D33"/>
    <mergeCell ref="F254:G254"/>
    <mergeCell ref="F255:G255"/>
    <mergeCell ref="F256:G256"/>
    <mergeCell ref="F258:G258"/>
    <mergeCell ref="F249:G249"/>
    <mergeCell ref="F250:G250"/>
    <mergeCell ref="F251:G251"/>
    <mergeCell ref="F252:G252"/>
    <mergeCell ref="F245:G245"/>
    <mergeCell ref="F246:G246"/>
    <mergeCell ref="F247:G247"/>
    <mergeCell ref="F248:G248"/>
    <mergeCell ref="F240:G240"/>
    <mergeCell ref="F241:G241"/>
    <mergeCell ref="F243:G243"/>
    <mergeCell ref="F244:G244"/>
    <mergeCell ref="F235:G235"/>
    <mergeCell ref="F236:G236"/>
    <mergeCell ref="F237:G237"/>
    <mergeCell ref="F239:G239"/>
    <mergeCell ref="F231:G231"/>
    <mergeCell ref="F232:G232"/>
    <mergeCell ref="F233:G233"/>
    <mergeCell ref="F234:G234"/>
    <mergeCell ref="F226:G226"/>
    <mergeCell ref="F228:G228"/>
    <mergeCell ref="F229:G229"/>
    <mergeCell ref="F230:G230"/>
    <mergeCell ref="F222:G222"/>
    <mergeCell ref="F223:G223"/>
    <mergeCell ref="F224:G224"/>
    <mergeCell ref="F225:G225"/>
    <mergeCell ref="F204:G204"/>
    <mergeCell ref="F211:G211"/>
    <mergeCell ref="F212:G212"/>
    <mergeCell ref="F213:G213"/>
    <mergeCell ref="F210:G210"/>
    <mergeCell ref="F221:G221"/>
    <mergeCell ref="F202:G202"/>
    <mergeCell ref="F203:G203"/>
    <mergeCell ref="F189:G189"/>
    <mergeCell ref="F195:G195"/>
    <mergeCell ref="F196:G196"/>
    <mergeCell ref="F197:G197"/>
    <mergeCell ref="F185:G185"/>
    <mergeCell ref="F186:G186"/>
    <mergeCell ref="F187:G187"/>
    <mergeCell ref="F188:G188"/>
    <mergeCell ref="F164:G164"/>
    <mergeCell ref="F165:G165"/>
    <mergeCell ref="F166:G166"/>
    <mergeCell ref="F173:G173"/>
    <mergeCell ref="F181:G181"/>
    <mergeCell ref="F182:G182"/>
    <mergeCell ref="F160:G160"/>
    <mergeCell ref="F161:G161"/>
    <mergeCell ref="F162:G162"/>
    <mergeCell ref="F163:G163"/>
    <mergeCell ref="F155:G155"/>
    <mergeCell ref="F157:G157"/>
    <mergeCell ref="F158:G158"/>
    <mergeCell ref="F159:G159"/>
    <mergeCell ref="F151:G151"/>
    <mergeCell ref="F152:G152"/>
    <mergeCell ref="F153:G153"/>
    <mergeCell ref="F154:G154"/>
    <mergeCell ref="F147:G147"/>
    <mergeCell ref="F148:G148"/>
    <mergeCell ref="F149:G149"/>
    <mergeCell ref="F150:G150"/>
    <mergeCell ref="F142:G142"/>
    <mergeCell ref="F143:G143"/>
    <mergeCell ref="F144:G144"/>
    <mergeCell ref="F146:G146"/>
    <mergeCell ref="F138:G138"/>
    <mergeCell ref="F139:G139"/>
    <mergeCell ref="F140:G140"/>
    <mergeCell ref="F141:G141"/>
    <mergeCell ref="F135:G135"/>
    <mergeCell ref="F136:G136"/>
    <mergeCell ref="F137:G137"/>
    <mergeCell ref="F129:G129"/>
    <mergeCell ref="F130:G130"/>
    <mergeCell ref="F131:G131"/>
    <mergeCell ref="F132:G132"/>
    <mergeCell ref="F103:G103"/>
    <mergeCell ref="F104:G104"/>
    <mergeCell ref="F105:G105"/>
    <mergeCell ref="F111:G111"/>
    <mergeCell ref="F99:G99"/>
    <mergeCell ref="F100:G100"/>
    <mergeCell ref="F101:G101"/>
    <mergeCell ref="F102:G102"/>
    <mergeCell ref="F108:G108"/>
    <mergeCell ref="F109:G109"/>
    <mergeCell ref="F58:G58"/>
    <mergeCell ref="F59:G59"/>
    <mergeCell ref="F60:G60"/>
    <mergeCell ref="F66:G66"/>
    <mergeCell ref="F54:G54"/>
    <mergeCell ref="F55:G55"/>
    <mergeCell ref="F56:G56"/>
    <mergeCell ref="F57:G57"/>
    <mergeCell ref="F63:G63"/>
    <mergeCell ref="F64:G64"/>
    <mergeCell ref="F47:G47"/>
    <mergeCell ref="F48:G48"/>
    <mergeCell ref="F49:G49"/>
    <mergeCell ref="F53:G53"/>
    <mergeCell ref="E61:K61"/>
    <mergeCell ref="E83:K83"/>
    <mergeCell ref="F73:G73"/>
    <mergeCell ref="F74:G74"/>
    <mergeCell ref="F75:G75"/>
    <mergeCell ref="F62:G62"/>
    <mergeCell ref="E95:K95"/>
    <mergeCell ref="E179:K179"/>
    <mergeCell ref="F67:G67"/>
    <mergeCell ref="F68:G68"/>
    <mergeCell ref="F69:G69"/>
    <mergeCell ref="F70:G70"/>
    <mergeCell ref="F71:G71"/>
    <mergeCell ref="F76:G76"/>
    <mergeCell ref="F178:G178"/>
    <mergeCell ref="F119:G119"/>
    <mergeCell ref="C21:K21"/>
    <mergeCell ref="C28:K28"/>
    <mergeCell ref="C36:K36"/>
    <mergeCell ref="E46:K46"/>
    <mergeCell ref="F39:G39"/>
    <mergeCell ref="F40:G40"/>
    <mergeCell ref="F41:G41"/>
    <mergeCell ref="F45:G45"/>
    <mergeCell ref="C29:D29"/>
    <mergeCell ref="C30:D30"/>
    <mergeCell ref="F217:G217"/>
    <mergeCell ref="F218:G218"/>
    <mergeCell ref="F219:G219"/>
    <mergeCell ref="F220:G220"/>
    <mergeCell ref="F214:G214"/>
    <mergeCell ref="F215:G215"/>
    <mergeCell ref="F206:G206"/>
    <mergeCell ref="F207:G207"/>
    <mergeCell ref="F208:G208"/>
    <mergeCell ref="F209:G209"/>
    <mergeCell ref="F191:G191"/>
    <mergeCell ref="F192:G192"/>
    <mergeCell ref="F193:G193"/>
    <mergeCell ref="F194:G194"/>
    <mergeCell ref="F198:G198"/>
    <mergeCell ref="F199:G199"/>
    <mergeCell ref="F183:G183"/>
    <mergeCell ref="F184:G184"/>
    <mergeCell ref="F170:G170"/>
    <mergeCell ref="F171:G171"/>
    <mergeCell ref="F172:G172"/>
    <mergeCell ref="F180:G180"/>
    <mergeCell ref="F174:G174"/>
    <mergeCell ref="F175:G175"/>
    <mergeCell ref="F176:G176"/>
    <mergeCell ref="F177:G177"/>
    <mergeCell ref="F120:G120"/>
    <mergeCell ref="F121:G121"/>
    <mergeCell ref="F169:G169"/>
    <mergeCell ref="F122:G122"/>
    <mergeCell ref="F123:G123"/>
    <mergeCell ref="F124:G124"/>
    <mergeCell ref="F125:G125"/>
    <mergeCell ref="F126:G126"/>
    <mergeCell ref="F127:G127"/>
    <mergeCell ref="F133:G133"/>
    <mergeCell ref="F110:G110"/>
    <mergeCell ref="F118:G118"/>
    <mergeCell ref="F112:G112"/>
    <mergeCell ref="F113:G113"/>
    <mergeCell ref="F114:G114"/>
    <mergeCell ref="F115:G115"/>
    <mergeCell ref="F116:G116"/>
    <mergeCell ref="F86:G86"/>
    <mergeCell ref="F87:G87"/>
    <mergeCell ref="F88:G88"/>
    <mergeCell ref="F107:G107"/>
    <mergeCell ref="F89:G89"/>
    <mergeCell ref="F90:G90"/>
    <mergeCell ref="F91:G91"/>
    <mergeCell ref="F92:G92"/>
    <mergeCell ref="F93:G93"/>
    <mergeCell ref="F94:G94"/>
    <mergeCell ref="F85:G85"/>
    <mergeCell ref="F77:G77"/>
    <mergeCell ref="F78:G78"/>
    <mergeCell ref="F79:G79"/>
    <mergeCell ref="F80:G80"/>
    <mergeCell ref="F81:G81"/>
    <mergeCell ref="F82:G82"/>
    <mergeCell ref="F65:G65"/>
    <mergeCell ref="C5:D6"/>
    <mergeCell ref="G5:K6"/>
    <mergeCell ref="L5:L6"/>
    <mergeCell ref="M5:M6"/>
    <mergeCell ref="E5:F6"/>
    <mergeCell ref="C37:D38"/>
    <mergeCell ref="E29:F29"/>
    <mergeCell ref="F43:G43"/>
    <mergeCell ref="F51:G51"/>
    <mergeCell ref="A206:B216"/>
    <mergeCell ref="C96:D106"/>
    <mergeCell ref="C107:D117"/>
    <mergeCell ref="C118:D128"/>
    <mergeCell ref="C206:D216"/>
    <mergeCell ref="C129:D134"/>
    <mergeCell ref="A168:A205"/>
    <mergeCell ref="C157:D167"/>
    <mergeCell ref="B146:B156"/>
    <mergeCell ref="C135:D145"/>
    <mergeCell ref="C34:D34"/>
    <mergeCell ref="E37:R38"/>
    <mergeCell ref="F52:G52"/>
    <mergeCell ref="B202:B205"/>
    <mergeCell ref="C73:D83"/>
    <mergeCell ref="B169:B179"/>
    <mergeCell ref="B180:B190"/>
    <mergeCell ref="C146:D156"/>
    <mergeCell ref="C168:D168"/>
    <mergeCell ref="B107:B117"/>
    <mergeCell ref="A254:B257"/>
    <mergeCell ref="A258:B261"/>
    <mergeCell ref="A217:B227"/>
    <mergeCell ref="A228:B238"/>
    <mergeCell ref="A239:B242"/>
    <mergeCell ref="A243:B253"/>
    <mergeCell ref="P5:R6"/>
    <mergeCell ref="I8:J9"/>
    <mergeCell ref="A5:B6"/>
    <mergeCell ref="C47:D50"/>
    <mergeCell ref="A10:B11"/>
    <mergeCell ref="A47:B50"/>
    <mergeCell ref="A39:B42"/>
    <mergeCell ref="A43:B46"/>
    <mergeCell ref="A7:B9"/>
    <mergeCell ref="C13:D13"/>
    <mergeCell ref="E17:F17"/>
    <mergeCell ref="Q8:R9"/>
    <mergeCell ref="C12:K12"/>
    <mergeCell ref="K8:L9"/>
    <mergeCell ref="K10:L11"/>
    <mergeCell ref="M10:N11"/>
    <mergeCell ref="O8:P9"/>
    <mergeCell ref="M8:N9"/>
    <mergeCell ref="C14:D14"/>
    <mergeCell ref="M179:O179"/>
    <mergeCell ref="M50:O50"/>
    <mergeCell ref="M61:O61"/>
    <mergeCell ref="E117:K117"/>
    <mergeCell ref="F44:G44"/>
    <mergeCell ref="E20:F20"/>
    <mergeCell ref="E22:F22"/>
    <mergeCell ref="M42:O42"/>
    <mergeCell ref="M46:O46"/>
    <mergeCell ref="M145:O145"/>
    <mergeCell ref="F96:G96"/>
    <mergeCell ref="G8:H9"/>
    <mergeCell ref="M21:O21"/>
    <mergeCell ref="M28:O28"/>
    <mergeCell ref="M117:O117"/>
    <mergeCell ref="M72:O72"/>
    <mergeCell ref="M83:O83"/>
    <mergeCell ref="M95:O95"/>
    <mergeCell ref="M106:O106"/>
    <mergeCell ref="E16:F16"/>
    <mergeCell ref="M156:O156"/>
    <mergeCell ref="M216:O216"/>
    <mergeCell ref="M201:O201"/>
    <mergeCell ref="M190:O190"/>
    <mergeCell ref="M261:O261"/>
    <mergeCell ref="M227:O227"/>
    <mergeCell ref="M238:O238"/>
    <mergeCell ref="M242:O242"/>
    <mergeCell ref="M257:O257"/>
    <mergeCell ref="M253:O253"/>
    <mergeCell ref="B191:B201"/>
    <mergeCell ref="B157:B167"/>
    <mergeCell ref="B85:B95"/>
    <mergeCell ref="Q10:R11"/>
    <mergeCell ref="M14:O14"/>
    <mergeCell ref="G10:H11"/>
    <mergeCell ref="O10:P11"/>
    <mergeCell ref="I10:J11"/>
    <mergeCell ref="B96:B106"/>
    <mergeCell ref="B135:B145"/>
    <mergeCell ref="B118:B128"/>
    <mergeCell ref="B129:B134"/>
    <mergeCell ref="A15:B21"/>
    <mergeCell ref="A12:B14"/>
    <mergeCell ref="A62:B72"/>
    <mergeCell ref="A73:B83"/>
    <mergeCell ref="A22:B28"/>
    <mergeCell ref="A33:B36"/>
    <mergeCell ref="A29:B32"/>
    <mergeCell ref="A37:B38"/>
    <mergeCell ref="M128:O128"/>
    <mergeCell ref="M134:O134"/>
    <mergeCell ref="A51:B61"/>
    <mergeCell ref="C243:D253"/>
    <mergeCell ref="C228:D238"/>
    <mergeCell ref="C202:D205"/>
    <mergeCell ref="C191:D201"/>
    <mergeCell ref="C239:D242"/>
    <mergeCell ref="C217:D227"/>
    <mergeCell ref="A84:A167"/>
    <mergeCell ref="S227:U227"/>
    <mergeCell ref="C84:D84"/>
    <mergeCell ref="C85:D95"/>
    <mergeCell ref="E30:F30"/>
    <mergeCell ref="M36:O36"/>
    <mergeCell ref="M32:O32"/>
    <mergeCell ref="M167:O167"/>
    <mergeCell ref="M205:O205"/>
    <mergeCell ref="C39:D42"/>
    <mergeCell ref="C43:D46"/>
    <mergeCell ref="E33:F33"/>
    <mergeCell ref="C51:D61"/>
    <mergeCell ref="C62:D72"/>
    <mergeCell ref="S51:U51"/>
    <mergeCell ref="S95:U95"/>
    <mergeCell ref="S3:U3"/>
    <mergeCell ref="S18:U18"/>
    <mergeCell ref="S32:U32"/>
    <mergeCell ref="S43:U43"/>
    <mergeCell ref="E18:F18"/>
    <mergeCell ref="S128:U128"/>
    <mergeCell ref="C7:D9"/>
    <mergeCell ref="C10:D11"/>
    <mergeCell ref="E8:F9"/>
    <mergeCell ref="E23:F23"/>
    <mergeCell ref="E19:F19"/>
    <mergeCell ref="E15:F15"/>
    <mergeCell ref="E10:F11"/>
    <mergeCell ref="F98:G98"/>
    <mergeCell ref="E34:F34"/>
    <mergeCell ref="B2:R2"/>
    <mergeCell ref="E14:F14"/>
    <mergeCell ref="A3:B4"/>
    <mergeCell ref="C3:M4"/>
    <mergeCell ref="N3:O4"/>
    <mergeCell ref="P3:R4"/>
    <mergeCell ref="E13:F13"/>
    <mergeCell ref="E7:H7"/>
    <mergeCell ref="N5:O6"/>
    <mergeCell ref="I7:R7"/>
    <mergeCell ref="I1:R1"/>
    <mergeCell ref="E32:F32"/>
    <mergeCell ref="A262:B263"/>
    <mergeCell ref="C262:D263"/>
    <mergeCell ref="E262:R263"/>
    <mergeCell ref="C254:D257"/>
    <mergeCell ref="C258:D261"/>
    <mergeCell ref="C169:D179"/>
    <mergeCell ref="C180:D190"/>
    <mergeCell ref="F97:G97"/>
  </mergeCells>
  <printOptions horizontalCentered="1"/>
  <pageMargins left="0.3937007874015748" right="0.3937007874015748" top="0.3937007874015748" bottom="0.3937007874015748" header="0" footer="0.31496062992125984"/>
  <pageSetup horizontalDpi="600" verticalDpi="600" orientation="portrait" paperSize="9" scale="55" r:id="rId1"/>
  <ignoredErrors>
    <ignoredError sqref="Q21 Q28 Q32 Q46 Q61 Q72 Q95 Q117 Q128 Q179 Q201 Q205 Q216 Q2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滋賀県文化振興事業団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文化経営戦略室</dc:creator>
  <cp:keywords/>
  <dc:description/>
  <cp:lastModifiedBy>CPA0075</cp:lastModifiedBy>
  <cp:lastPrinted>2016-10-13T05:15:18Z</cp:lastPrinted>
  <dcterms:created xsi:type="dcterms:W3CDTF">2003-07-09T07:54:37Z</dcterms:created>
  <dcterms:modified xsi:type="dcterms:W3CDTF">2020-11-23T02:32:14Z</dcterms:modified>
  <cp:category/>
  <cp:version/>
  <cp:contentType/>
  <cp:contentStatus/>
</cp:coreProperties>
</file>